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Z:\ANO 2023\PASTA CPL 2023\LICITAÇÕES 2023\TOMADA DE PREÇO 2023\0001 REFORMA E AMPLIAÇÃO UBS\DOCUMENTOS\"/>
    </mc:Choice>
  </mc:AlternateContent>
  <bookViews>
    <workbookView xWindow="0" yWindow="0" windowWidth="20490" windowHeight="7035"/>
  </bookViews>
  <sheets>
    <sheet name="Orçamento Analítico" sheetId="2" r:id="rId1"/>
  </sheets>
  <calcPr calcId="152511"/>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J398" i="2" l="1"/>
  <c r="J397" i="2"/>
  <c r="J396" i="2"/>
  <c r="J395" i="2"/>
  <c r="J394" i="2"/>
  <c r="J387" i="2"/>
  <c r="J386" i="2"/>
  <c r="J385" i="2"/>
  <c r="J400" i="2"/>
  <c r="J399" i="2"/>
  <c r="J388" i="2"/>
  <c r="J241" i="2"/>
  <c r="J243" i="2"/>
  <c r="J242" i="2"/>
  <c r="J240" i="2"/>
  <c r="J239" i="2"/>
  <c r="F401" i="2" l="1"/>
  <c r="J401" i="2" s="1"/>
  <c r="I393" i="2"/>
  <c r="F402" i="2" s="1"/>
  <c r="J402" i="2" s="1"/>
  <c r="J403" i="2" s="1"/>
  <c r="F389" i="2"/>
  <c r="I384" i="2"/>
  <c r="F390" i="2" s="1"/>
  <c r="J390" i="2" s="1"/>
  <c r="J391" i="2" s="1"/>
  <c r="J389" i="2"/>
  <c r="J393" i="2"/>
  <c r="J384" i="2"/>
  <c r="F244" i="2"/>
  <c r="J244" i="2" s="1"/>
  <c r="I238" i="2"/>
  <c r="J238" i="2" s="1"/>
  <c r="J1309" i="2"/>
  <c r="J1308" i="2"/>
  <c r="J1307" i="2"/>
  <c r="J1306" i="2"/>
  <c r="J1298" i="2"/>
  <c r="J1297" i="2"/>
  <c r="J1290" i="2"/>
  <c r="J1286" i="2"/>
  <c r="J1277" i="2"/>
  <c r="J1276" i="2"/>
  <c r="J1279" i="2"/>
  <c r="J1278" i="2"/>
  <c r="J1270" i="2"/>
  <c r="J1269" i="2"/>
  <c r="J1268" i="2"/>
  <c r="J1262" i="2"/>
  <c r="J1261" i="2"/>
  <c r="J1260" i="2"/>
  <c r="J1253" i="2"/>
  <c r="J1252" i="2"/>
  <c r="J1251" i="2"/>
  <c r="J1245" i="2"/>
  <c r="J1244" i="2"/>
  <c r="J1243" i="2"/>
  <c r="J1237" i="2"/>
  <c r="J1236" i="2"/>
  <c r="J1235" i="2"/>
  <c r="J1234" i="2"/>
  <c r="J1228" i="2"/>
  <c r="J1227" i="2"/>
  <c r="J1221" i="2"/>
  <c r="J1220" i="2"/>
  <c r="J1214" i="2"/>
  <c r="J1213" i="2"/>
  <c r="J1207" i="2"/>
  <c r="J1206" i="2"/>
  <c r="J1200" i="2"/>
  <c r="J1199" i="2"/>
  <c r="J1185" i="2"/>
  <c r="J1184" i="2"/>
  <c r="J1183" i="2"/>
  <c r="J1182" i="2"/>
  <c r="J1176" i="2"/>
  <c r="J1175" i="2"/>
  <c r="J1174" i="2"/>
  <c r="J1168" i="2"/>
  <c r="J1167" i="2"/>
  <c r="J1166" i="2"/>
  <c r="J1160" i="2"/>
  <c r="J1159" i="2"/>
  <c r="J1158" i="2"/>
  <c r="J1152" i="2"/>
  <c r="J1151" i="2"/>
  <c r="J1150" i="2"/>
  <c r="J1149" i="2"/>
  <c r="J1143" i="2"/>
  <c r="J1142" i="2"/>
  <c r="J1141" i="2"/>
  <c r="J1140" i="2"/>
  <c r="J1134" i="2"/>
  <c r="J1133" i="2"/>
  <c r="J1132" i="2"/>
  <c r="J1131" i="2"/>
  <c r="J1125" i="2"/>
  <c r="J1124" i="2"/>
  <c r="J1123" i="2"/>
  <c r="J1122" i="2"/>
  <c r="J1116" i="2"/>
  <c r="J1115" i="2"/>
  <c r="J1114" i="2"/>
  <c r="J1113" i="2"/>
  <c r="J1107" i="2"/>
  <c r="J1106" i="2"/>
  <c r="J1105" i="2"/>
  <c r="J1104" i="2"/>
  <c r="J1098" i="2"/>
  <c r="J1097" i="2"/>
  <c r="J1096" i="2"/>
  <c r="J1095" i="2"/>
  <c r="J1089" i="2"/>
  <c r="J1088" i="2"/>
  <c r="J1087" i="2"/>
  <c r="J1086" i="2"/>
  <c r="J1078" i="2"/>
  <c r="J1077" i="2"/>
  <c r="J1069" i="2"/>
  <c r="J1061" i="2"/>
  <c r="J1053" i="2"/>
  <c r="J1047" i="2"/>
  <c r="J1046" i="2"/>
  <c r="J1045" i="2"/>
  <c r="J1039" i="2"/>
  <c r="J1038" i="2"/>
  <c r="J1037" i="2"/>
  <c r="J1036" i="2"/>
  <c r="J1030" i="2"/>
  <c r="J1029" i="2"/>
  <c r="J1028" i="2"/>
  <c r="J1027" i="2"/>
  <c r="J1019" i="2"/>
  <c r="J1018" i="2"/>
  <c r="J1009" i="2"/>
  <c r="J999" i="2"/>
  <c r="J998" i="2"/>
  <c r="J997" i="2"/>
  <c r="J996" i="2"/>
  <c r="J995" i="2"/>
  <c r="J994" i="2"/>
  <c r="J986" i="2"/>
  <c r="J985" i="2"/>
  <c r="J977" i="2"/>
  <c r="J976" i="2"/>
  <c r="J970" i="2"/>
  <c r="J969" i="2"/>
  <c r="J968" i="2"/>
  <c r="J967" i="2"/>
  <c r="J979" i="2"/>
  <c r="J978" i="2"/>
  <c r="J960" i="2"/>
  <c r="J959" i="2"/>
  <c r="J958" i="2"/>
  <c r="J948" i="2"/>
  <c r="J949" i="2"/>
  <c r="J950" i="2"/>
  <c r="J942" i="2"/>
  <c r="J941" i="2"/>
  <c r="J940" i="2"/>
  <c r="J939" i="2"/>
  <c r="J938" i="2"/>
  <c r="J937" i="2"/>
  <c r="J930" i="2"/>
  <c r="J929" i="2"/>
  <c r="J928" i="2"/>
  <c r="J927" i="2"/>
  <c r="J921" i="2"/>
  <c r="J920" i="2"/>
  <c r="J919" i="2"/>
  <c r="J918" i="2"/>
  <c r="J910" i="2"/>
  <c r="J909" i="2"/>
  <c r="J903" i="2"/>
  <c r="J902" i="2"/>
  <c r="J901" i="2"/>
  <c r="J900" i="2"/>
  <c r="J899" i="2"/>
  <c r="J893" i="2"/>
  <c r="J892" i="2"/>
  <c r="J891" i="2"/>
  <c r="J890" i="2"/>
  <c r="J889" i="2"/>
  <c r="J888" i="2"/>
  <c r="J882" i="2"/>
  <c r="J881" i="2"/>
  <c r="J880" i="2"/>
  <c r="J879" i="2"/>
  <c r="J878" i="2"/>
  <c r="J877" i="2"/>
  <c r="J871" i="2"/>
  <c r="J870" i="2"/>
  <c r="J869" i="2"/>
  <c r="J868" i="2"/>
  <c r="J867" i="2"/>
  <c r="J866" i="2"/>
  <c r="J860" i="2"/>
  <c r="J859" i="2"/>
  <c r="J858" i="2"/>
  <c r="J857" i="2"/>
  <c r="J856" i="2"/>
  <c r="J855" i="2"/>
  <c r="J847" i="2"/>
  <c r="J846" i="2"/>
  <c r="J845" i="2"/>
  <c r="J844" i="2"/>
  <c r="J838" i="2"/>
  <c r="J837" i="2"/>
  <c r="J836" i="2"/>
  <c r="J835" i="2"/>
  <c r="J834" i="2"/>
  <c r="J828" i="2"/>
  <c r="J827" i="2"/>
  <c r="J826" i="2"/>
  <c r="J825" i="2"/>
  <c r="J824" i="2"/>
  <c r="J818" i="2"/>
  <c r="J817" i="2"/>
  <c r="J816" i="2"/>
  <c r="J815" i="2"/>
  <c r="J814" i="2"/>
  <c r="J808" i="2"/>
  <c r="J807" i="2"/>
  <c r="J806" i="2"/>
  <c r="J805" i="2"/>
  <c r="J804" i="2"/>
  <c r="J798" i="2"/>
  <c r="J797" i="2"/>
  <c r="J796" i="2"/>
  <c r="J795" i="2"/>
  <c r="J794" i="2"/>
  <c r="J786" i="2"/>
  <c r="J785" i="2"/>
  <c r="J784" i="2"/>
  <c r="F245" i="2" l="1"/>
  <c r="J245" i="2" s="1"/>
  <c r="J246" i="2" s="1"/>
  <c r="F1280" i="2"/>
  <c r="F1310" i="2"/>
  <c r="F1271" i="2"/>
  <c r="F1263" i="2"/>
  <c r="F1254" i="2"/>
  <c r="F1246" i="2"/>
  <c r="F1215" i="2"/>
  <c r="F1229" i="2"/>
  <c r="F1222" i="2"/>
  <c r="F1238" i="2"/>
  <c r="F1201" i="2"/>
  <c r="F1208" i="2"/>
  <c r="I1181" i="2"/>
  <c r="F1186" i="2"/>
  <c r="F1169" i="2"/>
  <c r="F1177" i="2"/>
  <c r="F1161" i="2"/>
  <c r="I1139" i="2"/>
  <c r="F1145" i="2" s="1"/>
  <c r="I1148" i="2"/>
  <c r="F1126" i="2"/>
  <c r="F1144" i="2"/>
  <c r="F1153" i="2"/>
  <c r="F1135" i="2"/>
  <c r="F894" i="2"/>
  <c r="F883" i="2"/>
  <c r="F904" i="2"/>
  <c r="J778" i="2"/>
  <c r="J777" i="2"/>
  <c r="J776" i="2"/>
  <c r="J775" i="2"/>
  <c r="J774" i="2"/>
  <c r="J773" i="2"/>
  <c r="J767" i="2"/>
  <c r="J766" i="2"/>
  <c r="J765" i="2"/>
  <c r="J764" i="2"/>
  <c r="J763" i="2"/>
  <c r="J762" i="2"/>
  <c r="J756" i="2"/>
  <c r="J755" i="2"/>
  <c r="J754" i="2"/>
  <c r="J753" i="2"/>
  <c r="J752" i="2"/>
  <c r="J751" i="2"/>
  <c r="J745" i="2"/>
  <c r="J744" i="2"/>
  <c r="J743" i="2"/>
  <c r="J742" i="2"/>
  <c r="J741" i="2"/>
  <c r="J740" i="2"/>
  <c r="J734" i="2"/>
  <c r="J733" i="2"/>
  <c r="J732" i="2"/>
  <c r="J731" i="2"/>
  <c r="J725" i="2"/>
  <c r="J724" i="2"/>
  <c r="J723" i="2"/>
  <c r="J722" i="2"/>
  <c r="J716" i="2"/>
  <c r="J715" i="2"/>
  <c r="J714" i="2"/>
  <c r="J713" i="2"/>
  <c r="J707" i="2"/>
  <c r="J706" i="2"/>
  <c r="J705" i="2"/>
  <c r="J704" i="2"/>
  <c r="J697" i="2"/>
  <c r="J696" i="2"/>
  <c r="J695" i="2"/>
  <c r="J683" i="2"/>
  <c r="J682" i="2"/>
  <c r="J679" i="2"/>
  <c r="J680" i="2"/>
  <c r="J681" i="2"/>
  <c r="J684" i="2"/>
  <c r="J685" i="2"/>
  <c r="J686" i="2"/>
  <c r="J687" i="2"/>
  <c r="J688" i="2"/>
  <c r="J689" i="2"/>
  <c r="J670" i="2"/>
  <c r="J671" i="2"/>
  <c r="J668" i="2"/>
  <c r="J657" i="2"/>
  <c r="J660" i="2"/>
  <c r="J659" i="2"/>
  <c r="J658" i="2"/>
  <c r="J647" i="2"/>
  <c r="J648" i="2"/>
  <c r="J649" i="2"/>
  <c r="J650" i="2"/>
  <c r="J651" i="2"/>
  <c r="J634" i="2"/>
  <c r="J633" i="2"/>
  <c r="J632" i="2"/>
  <c r="J635" i="2"/>
  <c r="J636" i="2"/>
  <c r="J637" i="2"/>
  <c r="J638" i="2"/>
  <c r="J639" i="2"/>
  <c r="J631" i="2"/>
  <c r="J630" i="2"/>
  <c r="F690" i="2" l="1"/>
  <c r="F640" i="2"/>
  <c r="J622" i="2"/>
  <c r="J621" i="2"/>
  <c r="J620" i="2"/>
  <c r="J619" i="2"/>
  <c r="J623" i="2"/>
  <c r="J613" i="2"/>
  <c r="J612" i="2"/>
  <c r="J611" i="2"/>
  <c r="J610" i="2"/>
  <c r="J609" i="2"/>
  <c r="J601" i="2"/>
  <c r="J600" i="2"/>
  <c r="J599" i="2"/>
  <c r="J598" i="2"/>
  <c r="J590" i="2"/>
  <c r="J589" i="2"/>
  <c r="J588" i="2"/>
  <c r="J580" i="2"/>
  <c r="J579" i="2"/>
  <c r="J578" i="2"/>
  <c r="J577" i="2"/>
  <c r="J569" i="2"/>
  <c r="J568" i="2"/>
  <c r="J567" i="2"/>
  <c r="J566" i="2"/>
  <c r="J558" i="2"/>
  <c r="J557" i="2"/>
  <c r="J556" i="2"/>
  <c r="J548" i="2"/>
  <c r="J547" i="2"/>
  <c r="J546" i="2"/>
  <c r="J538" i="2"/>
  <c r="J537" i="2"/>
  <c r="J536" i="2"/>
  <c r="J526" i="2"/>
  <c r="J525" i="2"/>
  <c r="J524" i="2"/>
  <c r="J516" i="2"/>
  <c r="J515" i="2"/>
  <c r="J507" i="2"/>
  <c r="J506" i="2"/>
  <c r="J498" i="2"/>
  <c r="J490" i="2"/>
  <c r="J489" i="2"/>
  <c r="J481" i="2"/>
  <c r="J474" i="2"/>
  <c r="J473" i="2"/>
  <c r="J463" i="2"/>
  <c r="J455" i="2"/>
  <c r="J454" i="2"/>
  <c r="J453" i="2"/>
  <c r="J452" i="2"/>
  <c r="J446" i="2"/>
  <c r="J445" i="2"/>
  <c r="J444" i="2"/>
  <c r="J443" i="2"/>
  <c r="J442" i="2"/>
  <c r="J433" i="2"/>
  <c r="J432" i="2"/>
  <c r="J434" i="2"/>
  <c r="F447" i="2" l="1"/>
  <c r="J377" i="2"/>
  <c r="J376" i="2"/>
  <c r="J375" i="2"/>
  <c r="J374" i="2"/>
  <c r="J373" i="2"/>
  <c r="J365" i="2"/>
  <c r="J364" i="2"/>
  <c r="J363" i="2"/>
  <c r="J356" i="2"/>
  <c r="F357" i="2" s="1"/>
  <c r="J349" i="2"/>
  <c r="J343" i="2"/>
  <c r="J342" i="2"/>
  <c r="J341" i="2"/>
  <c r="J340" i="2"/>
  <c r="J339" i="2"/>
  <c r="J338" i="2"/>
  <c r="J337" i="2"/>
  <c r="J336" i="2"/>
  <c r="J335" i="2"/>
  <c r="J329" i="2"/>
  <c r="J328" i="2"/>
  <c r="J327" i="2"/>
  <c r="J326" i="2"/>
  <c r="J325" i="2"/>
  <c r="J324" i="2"/>
  <c r="J323" i="2"/>
  <c r="J322" i="2"/>
  <c r="J321" i="2"/>
  <c r="J315" i="2"/>
  <c r="J314" i="2"/>
  <c r="J313" i="2"/>
  <c r="J312" i="2"/>
  <c r="J311" i="2"/>
  <c r="J310" i="2"/>
  <c r="J309" i="2"/>
  <c r="J303" i="2"/>
  <c r="J302" i="2"/>
  <c r="J299" i="2"/>
  <c r="J298" i="2"/>
  <c r="J297" i="2"/>
  <c r="J286" i="2"/>
  <c r="J287" i="2"/>
  <c r="J289" i="2"/>
  <c r="J288" i="2"/>
  <c r="J285" i="2"/>
  <c r="J284" i="2"/>
  <c r="J283" i="2"/>
  <c r="J282" i="2"/>
  <c r="J273" i="2"/>
  <c r="J272" i="2"/>
  <c r="J271" i="2"/>
  <c r="J270" i="2"/>
  <c r="J269" i="2"/>
  <c r="J261" i="2"/>
  <c r="J260" i="2"/>
  <c r="J254" i="2"/>
  <c r="J253" i="2"/>
  <c r="J252" i="2"/>
  <c r="J251" i="2"/>
  <c r="J250" i="2"/>
  <c r="J231" i="2"/>
  <c r="J230" i="2"/>
  <c r="J229" i="2"/>
  <c r="J233" i="2"/>
  <c r="J232" i="2"/>
  <c r="J218" i="2"/>
  <c r="J219" i="2"/>
  <c r="J220" i="2"/>
  <c r="J221" i="2"/>
  <c r="J217" i="2"/>
  <c r="J216" i="2"/>
  <c r="J222" i="2"/>
  <c r="F223" i="2" s="1"/>
  <c r="J208" i="2"/>
  <c r="J207" i="2"/>
  <c r="J206" i="2"/>
  <c r="J210" i="2"/>
  <c r="J209" i="2"/>
  <c r="F344" i="2" l="1"/>
  <c r="F330" i="2"/>
  <c r="F316" i="2"/>
  <c r="F292" i="2"/>
  <c r="I249" i="2"/>
  <c r="F255" i="2"/>
  <c r="F234" i="2"/>
  <c r="F211" i="2"/>
  <c r="J198" i="2"/>
  <c r="J199" i="2"/>
  <c r="J190" i="2"/>
  <c r="J178" i="2" l="1"/>
  <c r="J176" i="2"/>
  <c r="J175" i="2"/>
  <c r="J180" i="2"/>
  <c r="J179" i="2"/>
  <c r="J177" i="2"/>
  <c r="J165" i="2"/>
  <c r="J157" i="2"/>
  <c r="J156" i="2"/>
  <c r="J155" i="2"/>
  <c r="J154" i="2"/>
  <c r="J148" i="2"/>
  <c r="J147" i="2"/>
  <c r="J146" i="2"/>
  <c r="J145" i="2"/>
  <c r="J133" i="2"/>
  <c r="J134" i="2"/>
  <c r="J135" i="2"/>
  <c r="J123" i="2"/>
  <c r="J124" i="2"/>
  <c r="J125" i="2"/>
  <c r="J98" i="2"/>
  <c r="J97" i="2"/>
  <c r="J57" i="2"/>
  <c r="J55" i="2"/>
  <c r="J51" i="2"/>
  <c r="J50" i="2"/>
  <c r="J58" i="2"/>
  <c r="J56" i="2"/>
  <c r="J54" i="2"/>
  <c r="J53" i="2"/>
  <c r="J52" i="2"/>
  <c r="I144" i="2" l="1"/>
  <c r="J144" i="2" s="1"/>
  <c r="F59" i="2"/>
  <c r="J59" i="2" s="1"/>
  <c r="I49" i="2"/>
  <c r="J1316" i="2"/>
  <c r="J1300" i="2"/>
  <c r="J1299" i="2"/>
  <c r="J1291" i="2"/>
  <c r="J1289" i="2"/>
  <c r="J1288" i="2"/>
  <c r="J1287" i="2"/>
  <c r="J1222" i="2"/>
  <c r="J1193" i="2"/>
  <c r="J1192" i="2"/>
  <c r="J1169" i="2"/>
  <c r="J1161" i="2"/>
  <c r="J1153" i="2"/>
  <c r="J1080" i="2"/>
  <c r="J1079" i="2"/>
  <c r="J1070" i="2"/>
  <c r="J1071" i="2"/>
  <c r="J1063" i="2"/>
  <c r="J1062" i="2"/>
  <c r="J1055" i="2"/>
  <c r="J1054" i="2"/>
  <c r="J1021" i="2"/>
  <c r="J1020" i="2"/>
  <c r="J1010" i="2"/>
  <c r="J1012" i="2"/>
  <c r="J1011" i="2"/>
  <c r="J1001" i="2"/>
  <c r="J1000" i="2"/>
  <c r="J988" i="2"/>
  <c r="J987" i="2"/>
  <c r="J961" i="2"/>
  <c r="J952" i="2"/>
  <c r="J951" i="2"/>
  <c r="J912" i="2"/>
  <c r="J911" i="2"/>
  <c r="J849" i="2"/>
  <c r="J848" i="2"/>
  <c r="J788" i="2"/>
  <c r="J787" i="2"/>
  <c r="J698" i="2"/>
  <c r="F699" i="2" s="1"/>
  <c r="J673" i="2"/>
  <c r="J672" i="2"/>
  <c r="J669" i="2"/>
  <c r="J662" i="2"/>
  <c r="J661" i="2"/>
  <c r="J646" i="2"/>
  <c r="J645" i="2"/>
  <c r="J624" i="2"/>
  <c r="J603" i="2"/>
  <c r="J602" i="2"/>
  <c r="J592" i="2"/>
  <c r="J591" i="2"/>
  <c r="J582" i="2"/>
  <c r="J581" i="2"/>
  <c r="J571" i="2"/>
  <c r="J570" i="2"/>
  <c r="J560" i="2"/>
  <c r="J559" i="2"/>
  <c r="J550" i="2"/>
  <c r="J549" i="2"/>
  <c r="J540" i="2"/>
  <c r="J539" i="2"/>
  <c r="J528" i="2"/>
  <c r="J527" i="2"/>
  <c r="J518" i="2"/>
  <c r="J517" i="2"/>
  <c r="J508" i="2"/>
  <c r="J509" i="2"/>
  <c r="J500" i="2"/>
  <c r="J499" i="2"/>
  <c r="J492" i="2"/>
  <c r="F493" i="2" s="1"/>
  <c r="J493" i="2" s="1"/>
  <c r="J491" i="2"/>
  <c r="J483" i="2"/>
  <c r="J482" i="2"/>
  <c r="J475" i="2"/>
  <c r="F476" i="2" s="1"/>
  <c r="F1292" i="2" l="1"/>
  <c r="J1292" i="2" s="1"/>
  <c r="F913" i="2"/>
  <c r="J913" i="2" s="1"/>
  <c r="F652" i="2"/>
  <c r="J652" i="2" s="1"/>
  <c r="I597" i="2"/>
  <c r="J597" i="2" s="1"/>
  <c r="F519" i="2"/>
  <c r="J519" i="2" s="1"/>
  <c r="F510" i="2"/>
  <c r="J510" i="2" s="1"/>
  <c r="I480" i="2"/>
  <c r="F484" i="2"/>
  <c r="J484" i="2" s="1"/>
  <c r="F150" i="2"/>
  <c r="J49" i="2"/>
  <c r="F60" i="2"/>
  <c r="J60" i="2" s="1"/>
  <c r="J61" i="2" s="1"/>
  <c r="J1263" i="2"/>
  <c r="F1317" i="2"/>
  <c r="J1317" i="2" s="1"/>
  <c r="J1280" i="2"/>
  <c r="I1296" i="2"/>
  <c r="I1305" i="2"/>
  <c r="F1301" i="2"/>
  <c r="J1301" i="2" s="1"/>
  <c r="J1310" i="2"/>
  <c r="I1315" i="2"/>
  <c r="J1271" i="2"/>
  <c r="I1275" i="2"/>
  <c r="F1194" i="2"/>
  <c r="J1194" i="2" s="1"/>
  <c r="J1215" i="2"/>
  <c r="I1285" i="2"/>
  <c r="I1267" i="2"/>
  <c r="F1272" i="2" s="1"/>
  <c r="I1259" i="2"/>
  <c r="F1264" i="2" s="1"/>
  <c r="J1229" i="2"/>
  <c r="J1238" i="2"/>
  <c r="J1246" i="2"/>
  <c r="J1254" i="2"/>
  <c r="I1219" i="2"/>
  <c r="I1242" i="2"/>
  <c r="I1250" i="2"/>
  <c r="I1233" i="2"/>
  <c r="I1212" i="2"/>
  <c r="J1201" i="2"/>
  <c r="I1226" i="2"/>
  <c r="J1208" i="2"/>
  <c r="I1205" i="2"/>
  <c r="F1209" i="2" s="1"/>
  <c r="J1177" i="2"/>
  <c r="I1191" i="2"/>
  <c r="I1198" i="2"/>
  <c r="I1157" i="2"/>
  <c r="I1173" i="2"/>
  <c r="J1186" i="2"/>
  <c r="I1165" i="2"/>
  <c r="J1135" i="2"/>
  <c r="J1145" i="2"/>
  <c r="J1146" i="2" s="1"/>
  <c r="J1139" i="2"/>
  <c r="J1144" i="2"/>
  <c r="I1130" i="2"/>
  <c r="F1136" i="2" s="1"/>
  <c r="J1126" i="2"/>
  <c r="I1112" i="2"/>
  <c r="I1085" i="2"/>
  <c r="I1121" i="2"/>
  <c r="F1117" i="2"/>
  <c r="J1117" i="2" s="1"/>
  <c r="F1108" i="2"/>
  <c r="J1108" i="2" s="1"/>
  <c r="I1103" i="2"/>
  <c r="F1099" i="2"/>
  <c r="J1099" i="2" s="1"/>
  <c r="I1094" i="2"/>
  <c r="F1090" i="2"/>
  <c r="J1090" i="2" s="1"/>
  <c r="F1081" i="2"/>
  <c r="J1081" i="2" s="1"/>
  <c r="I1076" i="2"/>
  <c r="F1072" i="2"/>
  <c r="J1072" i="2" s="1"/>
  <c r="I1068" i="2"/>
  <c r="F1064" i="2"/>
  <c r="J1064" i="2" s="1"/>
  <c r="I1017" i="2"/>
  <c r="I1035" i="2"/>
  <c r="I1060" i="2"/>
  <c r="I1052" i="2"/>
  <c r="F1056" i="2"/>
  <c r="J1056" i="2" s="1"/>
  <c r="F1048" i="2"/>
  <c r="J1048" i="2" s="1"/>
  <c r="I1044" i="2"/>
  <c r="F1040" i="2"/>
  <c r="J1040" i="2" s="1"/>
  <c r="I1026" i="2"/>
  <c r="F1031" i="2"/>
  <c r="J1031" i="2" s="1"/>
  <c r="F1022" i="2"/>
  <c r="J1022" i="2" s="1"/>
  <c r="F1002" i="2"/>
  <c r="J1002" i="2" s="1"/>
  <c r="F1013" i="2"/>
  <c r="J1013" i="2" s="1"/>
  <c r="I947" i="2"/>
  <c r="I1008" i="2"/>
  <c r="I993" i="2"/>
  <c r="I984" i="2"/>
  <c r="F971" i="2"/>
  <c r="J971" i="2" s="1"/>
  <c r="F989" i="2"/>
  <c r="J989" i="2" s="1"/>
  <c r="I975" i="2"/>
  <c r="I966" i="2"/>
  <c r="F980" i="2"/>
  <c r="J980" i="2" s="1"/>
  <c r="F943" i="2"/>
  <c r="J943" i="2" s="1"/>
  <c r="F962" i="2"/>
  <c r="J962" i="2" s="1"/>
  <c r="I957" i="2"/>
  <c r="F953" i="2"/>
  <c r="J953" i="2" s="1"/>
  <c r="I926" i="2"/>
  <c r="I936" i="2"/>
  <c r="F931" i="2"/>
  <c r="J931" i="2" s="1"/>
  <c r="I917" i="2"/>
  <c r="F922" i="2"/>
  <c r="J922" i="2" s="1"/>
  <c r="I908" i="2"/>
  <c r="J904" i="2"/>
  <c r="I898" i="2"/>
  <c r="J883" i="2"/>
  <c r="F757" i="2"/>
  <c r="J757" i="2" s="1"/>
  <c r="F829" i="2"/>
  <c r="J829" i="2" s="1"/>
  <c r="F768" i="2"/>
  <c r="J768" i="2" s="1"/>
  <c r="I854" i="2"/>
  <c r="I772" i="2"/>
  <c r="F861" i="2"/>
  <c r="J861" i="2" s="1"/>
  <c r="I761" i="2"/>
  <c r="F779" i="2"/>
  <c r="J779" i="2" s="1"/>
  <c r="F850" i="2"/>
  <c r="J850" i="2" s="1"/>
  <c r="I876" i="2"/>
  <c r="J894" i="2"/>
  <c r="I887" i="2"/>
  <c r="F872" i="2"/>
  <c r="J872" i="2" s="1"/>
  <c r="I865" i="2"/>
  <c r="I843" i="2"/>
  <c r="F839" i="2"/>
  <c r="J839" i="2" s="1"/>
  <c r="I833" i="2"/>
  <c r="I823" i="2"/>
  <c r="F819" i="2"/>
  <c r="J819" i="2" s="1"/>
  <c r="I813" i="2"/>
  <c r="I803" i="2"/>
  <c r="F809" i="2"/>
  <c r="J809" i="2" s="1"/>
  <c r="I793" i="2"/>
  <c r="F799" i="2"/>
  <c r="J799" i="2" s="1"/>
  <c r="F789" i="2"/>
  <c r="J789" i="2" s="1"/>
  <c r="I783" i="2"/>
  <c r="F790" i="2" s="1"/>
  <c r="F746" i="2"/>
  <c r="J746" i="2" s="1"/>
  <c r="I750" i="2"/>
  <c r="I694" i="2"/>
  <c r="I730" i="2"/>
  <c r="I739" i="2"/>
  <c r="F735" i="2"/>
  <c r="J735" i="2" s="1"/>
  <c r="F726" i="2"/>
  <c r="J726" i="2" s="1"/>
  <c r="F708" i="2"/>
  <c r="J708" i="2" s="1"/>
  <c r="F717" i="2"/>
  <c r="J717" i="2" s="1"/>
  <c r="I721" i="2"/>
  <c r="I703" i="2"/>
  <c r="I712" i="2"/>
  <c r="J699" i="2"/>
  <c r="J690" i="2"/>
  <c r="I678" i="2"/>
  <c r="F674" i="2"/>
  <c r="J674" i="2" s="1"/>
  <c r="I667" i="2"/>
  <c r="F663" i="2"/>
  <c r="J663" i="2" s="1"/>
  <c r="I656" i="2"/>
  <c r="I644" i="2"/>
  <c r="F572" i="2"/>
  <c r="J572" i="2" s="1"/>
  <c r="J640" i="2"/>
  <c r="I629" i="2"/>
  <c r="F625" i="2"/>
  <c r="J625" i="2" s="1"/>
  <c r="I618" i="2"/>
  <c r="F614" i="2"/>
  <c r="J614" i="2" s="1"/>
  <c r="I608" i="2"/>
  <c r="F604" i="2"/>
  <c r="J604" i="2" s="1"/>
  <c r="F593" i="2"/>
  <c r="J593" i="2" s="1"/>
  <c r="I587" i="2"/>
  <c r="F583" i="2"/>
  <c r="J583" i="2" s="1"/>
  <c r="I576" i="2"/>
  <c r="I565" i="2"/>
  <c r="F561" i="2"/>
  <c r="J561" i="2" s="1"/>
  <c r="I555" i="2"/>
  <c r="F551" i="2"/>
  <c r="J551" i="2" s="1"/>
  <c r="I545" i="2"/>
  <c r="F529" i="2"/>
  <c r="J529" i="2" s="1"/>
  <c r="F541" i="2"/>
  <c r="J541" i="2" s="1"/>
  <c r="I535" i="2"/>
  <c r="I523" i="2"/>
  <c r="I514" i="2"/>
  <c r="F501" i="2"/>
  <c r="J501" i="2" s="1"/>
  <c r="I505" i="2"/>
  <c r="I497" i="2"/>
  <c r="I488" i="2"/>
  <c r="J476" i="2"/>
  <c r="I472" i="2"/>
  <c r="J1315" i="2" l="1"/>
  <c r="F1318" i="2"/>
  <c r="J1318" i="2" s="1"/>
  <c r="J1319" i="2" s="1"/>
  <c r="J1296" i="2"/>
  <c r="F1302" i="2"/>
  <c r="J1302" i="2" s="1"/>
  <c r="J1303" i="2" s="1"/>
  <c r="J1305" i="2"/>
  <c r="F1311" i="2"/>
  <c r="J1311" i="2" s="1"/>
  <c r="J1312" i="2" s="1"/>
  <c r="J1285" i="2"/>
  <c r="F1293" i="2"/>
  <c r="J1293" i="2" s="1"/>
  <c r="J1294" i="2" s="1"/>
  <c r="F1281" i="2"/>
  <c r="J1281" i="2" s="1"/>
  <c r="J1282" i="2" s="1"/>
  <c r="F1255" i="2"/>
  <c r="J1255" i="2" s="1"/>
  <c r="J1256" i="2" s="1"/>
  <c r="J1242" i="2"/>
  <c r="F1247" i="2"/>
  <c r="J1247" i="2" s="1"/>
  <c r="J1248" i="2" s="1"/>
  <c r="J1233" i="2"/>
  <c r="F1239" i="2"/>
  <c r="J1239" i="2" s="1"/>
  <c r="J1240" i="2" s="1"/>
  <c r="J1226" i="2"/>
  <c r="F1230" i="2"/>
  <c r="J1230" i="2" s="1"/>
  <c r="J1231" i="2" s="1"/>
  <c r="F1223" i="2"/>
  <c r="J1223" i="2" s="1"/>
  <c r="J1224" i="2" s="1"/>
  <c r="F1216" i="2"/>
  <c r="J1216" i="2" s="1"/>
  <c r="J1217" i="2" s="1"/>
  <c r="F1202" i="2"/>
  <c r="J1202" i="2" s="1"/>
  <c r="J1203" i="2" s="1"/>
  <c r="J1191" i="2"/>
  <c r="F1195" i="2"/>
  <c r="J1195" i="2" s="1"/>
  <c r="J1196" i="2" s="1"/>
  <c r="F1187" i="2"/>
  <c r="J1187" i="2" s="1"/>
  <c r="J1188" i="2" s="1"/>
  <c r="F1178" i="2"/>
  <c r="J1178" i="2" s="1"/>
  <c r="J1179" i="2" s="1"/>
  <c r="J1165" i="2"/>
  <c r="F1170" i="2"/>
  <c r="J1170" i="2" s="1"/>
  <c r="J1171" i="2" s="1"/>
  <c r="J1157" i="2"/>
  <c r="F1162" i="2"/>
  <c r="J1162" i="2" s="1"/>
  <c r="J1163" i="2" s="1"/>
  <c r="J1148" i="2"/>
  <c r="F1154" i="2"/>
  <c r="J1154" i="2" s="1"/>
  <c r="J1155" i="2" s="1"/>
  <c r="J1121" i="2"/>
  <c r="F1127" i="2"/>
  <c r="J1127" i="2" s="1"/>
  <c r="J1128" i="2" s="1"/>
  <c r="F1118" i="2"/>
  <c r="J1118" i="2" s="1"/>
  <c r="J1119" i="2" s="1"/>
  <c r="J1103" i="2"/>
  <c r="F1109" i="2"/>
  <c r="J1109" i="2" s="1"/>
  <c r="J1110" i="2" s="1"/>
  <c r="J1094" i="2"/>
  <c r="F1100" i="2"/>
  <c r="J1100" i="2" s="1"/>
  <c r="J1101" i="2" s="1"/>
  <c r="F1091" i="2"/>
  <c r="J1091" i="2" s="1"/>
  <c r="J1092" i="2" s="1"/>
  <c r="F1082" i="2"/>
  <c r="J1082" i="2" s="1"/>
  <c r="J1083" i="2" s="1"/>
  <c r="J1068" i="2"/>
  <c r="F1073" i="2"/>
  <c r="J1073" i="2" s="1"/>
  <c r="J1074" i="2" s="1"/>
  <c r="F1065" i="2"/>
  <c r="J1065" i="2" s="1"/>
  <c r="J1066" i="2" s="1"/>
  <c r="J1052" i="2"/>
  <c r="F1057" i="2"/>
  <c r="J1057" i="2" s="1"/>
  <c r="J1058" i="2" s="1"/>
  <c r="J1044" i="2"/>
  <c r="F1049" i="2"/>
  <c r="J1049" i="2" s="1"/>
  <c r="J1050" i="2" s="1"/>
  <c r="F1032" i="2"/>
  <c r="J1032" i="2" s="1"/>
  <c r="J1033" i="2" s="1"/>
  <c r="F1041" i="2"/>
  <c r="J1041" i="2" s="1"/>
  <c r="J1042" i="2" s="1"/>
  <c r="J1017" i="2"/>
  <c r="F1023" i="2"/>
  <c r="J1023" i="2" s="1"/>
  <c r="J1024" i="2" s="1"/>
  <c r="F1014" i="2"/>
  <c r="J1014" i="2" s="1"/>
  <c r="J1015" i="2" s="1"/>
  <c r="F1003" i="2"/>
  <c r="J1003" i="2" s="1"/>
  <c r="J1004" i="2" s="1"/>
  <c r="J966" i="2"/>
  <c r="F972" i="2"/>
  <c r="J972" i="2" s="1"/>
  <c r="J973" i="2" s="1"/>
  <c r="J984" i="2"/>
  <c r="F990" i="2"/>
  <c r="J990" i="2" s="1"/>
  <c r="J991" i="2" s="1"/>
  <c r="F981" i="2"/>
  <c r="J981" i="2" s="1"/>
  <c r="J982" i="2" s="1"/>
  <c r="F963" i="2"/>
  <c r="J963" i="2" s="1"/>
  <c r="J964" i="2" s="1"/>
  <c r="F954" i="2"/>
  <c r="J954" i="2" s="1"/>
  <c r="J955" i="2" s="1"/>
  <c r="J936" i="2"/>
  <c r="F944" i="2"/>
  <c r="J944" i="2" s="1"/>
  <c r="J945" i="2" s="1"/>
  <c r="F932" i="2"/>
  <c r="J932" i="2" s="1"/>
  <c r="J933" i="2" s="1"/>
  <c r="F923" i="2"/>
  <c r="J923" i="2" s="1"/>
  <c r="J924" i="2" s="1"/>
  <c r="F914" i="2"/>
  <c r="J914" i="2" s="1"/>
  <c r="J915" i="2" s="1"/>
  <c r="F905" i="2"/>
  <c r="J905" i="2" s="1"/>
  <c r="J906" i="2" s="1"/>
  <c r="J887" i="2"/>
  <c r="F895" i="2"/>
  <c r="J895" i="2" s="1"/>
  <c r="J896" i="2" s="1"/>
  <c r="F780" i="2"/>
  <c r="J780" i="2" s="1"/>
  <c r="J781" i="2" s="1"/>
  <c r="J750" i="2"/>
  <c r="F758" i="2"/>
  <c r="J758" i="2" s="1"/>
  <c r="J759" i="2" s="1"/>
  <c r="F769" i="2"/>
  <c r="J769" i="2" s="1"/>
  <c r="J770" i="2" s="1"/>
  <c r="F884" i="2"/>
  <c r="J884" i="2" s="1"/>
  <c r="J885" i="2" s="1"/>
  <c r="J865" i="2"/>
  <c r="F873" i="2"/>
  <c r="J873" i="2" s="1"/>
  <c r="J874" i="2" s="1"/>
  <c r="J854" i="2"/>
  <c r="F862" i="2"/>
  <c r="J862" i="2" s="1"/>
  <c r="J863" i="2" s="1"/>
  <c r="F851" i="2"/>
  <c r="J851" i="2" s="1"/>
  <c r="J852" i="2" s="1"/>
  <c r="J833" i="2"/>
  <c r="F840" i="2"/>
  <c r="J840" i="2" s="1"/>
  <c r="J841" i="2" s="1"/>
  <c r="J823" i="2"/>
  <c r="F830" i="2"/>
  <c r="J830" i="2" s="1"/>
  <c r="J831" i="2" s="1"/>
  <c r="F820" i="2"/>
  <c r="J820" i="2" s="1"/>
  <c r="J821" i="2" s="1"/>
  <c r="J803" i="2"/>
  <c r="F810" i="2"/>
  <c r="J810" i="2" s="1"/>
  <c r="J811" i="2" s="1"/>
  <c r="J793" i="2"/>
  <c r="F800" i="2"/>
  <c r="J800" i="2" s="1"/>
  <c r="J801" i="2" s="1"/>
  <c r="J739" i="2"/>
  <c r="F747" i="2"/>
  <c r="J747" i="2" s="1"/>
  <c r="J748" i="2" s="1"/>
  <c r="F727" i="2"/>
  <c r="J727" i="2" s="1"/>
  <c r="J728" i="2" s="1"/>
  <c r="F718" i="2"/>
  <c r="J718" i="2" s="1"/>
  <c r="J719" i="2" s="1"/>
  <c r="J730" i="2"/>
  <c r="F736" i="2"/>
  <c r="J736" i="2" s="1"/>
  <c r="J737" i="2" s="1"/>
  <c r="J703" i="2"/>
  <c r="F709" i="2"/>
  <c r="J709" i="2" s="1"/>
  <c r="J710" i="2" s="1"/>
  <c r="J694" i="2"/>
  <c r="F700" i="2"/>
  <c r="F691" i="2"/>
  <c r="J691" i="2" s="1"/>
  <c r="J692" i="2" s="1"/>
  <c r="F675" i="2"/>
  <c r="J675" i="2" s="1"/>
  <c r="J676" i="2" s="1"/>
  <c r="F664" i="2"/>
  <c r="J664" i="2" s="1"/>
  <c r="J665" i="2" s="1"/>
  <c r="F653" i="2"/>
  <c r="J653" i="2" s="1"/>
  <c r="J654" i="2" s="1"/>
  <c r="F605" i="2"/>
  <c r="J605" i="2" s="1"/>
  <c r="J606" i="2" s="1"/>
  <c r="F641" i="2"/>
  <c r="J641" i="2" s="1"/>
  <c r="J642" i="2" s="1"/>
  <c r="J618" i="2"/>
  <c r="F626" i="2"/>
  <c r="J626" i="2" s="1"/>
  <c r="J627" i="2" s="1"/>
  <c r="J608" i="2"/>
  <c r="F615" i="2"/>
  <c r="J615" i="2" s="1"/>
  <c r="J616" i="2" s="1"/>
  <c r="J587" i="2"/>
  <c r="F594" i="2"/>
  <c r="J594" i="2" s="1"/>
  <c r="J595" i="2" s="1"/>
  <c r="F584" i="2"/>
  <c r="J584" i="2" s="1"/>
  <c r="J585" i="2" s="1"/>
  <c r="F573" i="2"/>
  <c r="J573" i="2" s="1"/>
  <c r="J574" i="2" s="1"/>
  <c r="F562" i="2"/>
  <c r="J562" i="2" s="1"/>
  <c r="J563" i="2" s="1"/>
  <c r="J545" i="2"/>
  <c r="F552" i="2"/>
  <c r="J552" i="2" s="1"/>
  <c r="J553" i="2" s="1"/>
  <c r="F542" i="2"/>
  <c r="J542" i="2" s="1"/>
  <c r="J543" i="2" s="1"/>
  <c r="J523" i="2"/>
  <c r="F530" i="2"/>
  <c r="J530" i="2" s="1"/>
  <c r="J531" i="2" s="1"/>
  <c r="J514" i="2"/>
  <c r="F520" i="2"/>
  <c r="J520" i="2" s="1"/>
  <c r="J521" i="2" s="1"/>
  <c r="J505" i="2"/>
  <c r="F511" i="2"/>
  <c r="J511" i="2" s="1"/>
  <c r="J512" i="2" s="1"/>
  <c r="J497" i="2"/>
  <c r="F502" i="2"/>
  <c r="J502" i="2" s="1"/>
  <c r="J503" i="2" s="1"/>
  <c r="J488" i="2"/>
  <c r="F494" i="2"/>
  <c r="J494" i="2" s="1"/>
  <c r="J495" i="2" s="1"/>
  <c r="J480" i="2"/>
  <c r="F485" i="2"/>
  <c r="J485" i="2" s="1"/>
  <c r="J486" i="2" s="1"/>
  <c r="F477" i="2"/>
  <c r="J477" i="2" s="1"/>
  <c r="J478" i="2" s="1"/>
  <c r="J700" i="2"/>
  <c r="J701" i="2" s="1"/>
  <c r="J1275" i="2"/>
  <c r="J1267" i="2"/>
  <c r="J1272" i="2"/>
  <c r="J1273" i="2" s="1"/>
  <c r="J1259" i="2"/>
  <c r="J1264" i="2"/>
  <c r="J1265" i="2" s="1"/>
  <c r="J1212" i="2"/>
  <c r="J1181" i="2"/>
  <c r="J1219" i="2"/>
  <c r="J1250" i="2"/>
  <c r="J1205" i="2"/>
  <c r="J1209" i="2"/>
  <c r="J1210" i="2" s="1"/>
  <c r="J1198" i="2"/>
  <c r="J1173" i="2"/>
  <c r="J1112" i="2"/>
  <c r="J1130" i="2"/>
  <c r="J1136" i="2"/>
  <c r="J1137" i="2" s="1"/>
  <c r="J1085" i="2"/>
  <c r="J1035" i="2"/>
  <c r="J1026" i="2"/>
  <c r="J1076" i="2"/>
  <c r="J1060" i="2"/>
  <c r="J947" i="2"/>
  <c r="J993" i="2"/>
  <c r="J1008" i="2"/>
  <c r="J975" i="2"/>
  <c r="J926" i="2"/>
  <c r="J957" i="2"/>
  <c r="J843" i="2"/>
  <c r="J917" i="2"/>
  <c r="J908" i="2"/>
  <c r="J898" i="2"/>
  <c r="J761" i="2"/>
  <c r="J876" i="2"/>
  <c r="J772" i="2"/>
  <c r="J813" i="2"/>
  <c r="J783" i="2"/>
  <c r="J790" i="2"/>
  <c r="J791" i="2" s="1"/>
  <c r="J721" i="2"/>
  <c r="J712" i="2"/>
  <c r="J565" i="2"/>
  <c r="J678" i="2"/>
  <c r="J656" i="2"/>
  <c r="J667" i="2"/>
  <c r="J644" i="2"/>
  <c r="J629" i="2"/>
  <c r="J576" i="2"/>
  <c r="J555" i="2"/>
  <c r="J535" i="2"/>
  <c r="J472" i="2"/>
  <c r="J464" i="2" l="1"/>
  <c r="J466" i="2"/>
  <c r="J465" i="2"/>
  <c r="J457" i="2"/>
  <c r="J456" i="2"/>
  <c r="J436" i="2"/>
  <c r="J435" i="2"/>
  <c r="J426" i="2"/>
  <c r="J425" i="2"/>
  <c r="J424" i="2"/>
  <c r="J423" i="2"/>
  <c r="J414" i="2"/>
  <c r="J417" i="2"/>
  <c r="J416" i="2"/>
  <c r="J415" i="2"/>
  <c r="J408" i="2"/>
  <c r="J407" i="2"/>
  <c r="J406" i="2"/>
  <c r="J379" i="2"/>
  <c r="J378" i="2"/>
  <c r="J367" i="2"/>
  <c r="J366" i="2"/>
  <c r="F437" i="2" l="1"/>
  <c r="J437" i="2" s="1"/>
  <c r="F467" i="2"/>
  <c r="J467" i="2" s="1"/>
  <c r="I462" i="2"/>
  <c r="F458" i="2"/>
  <c r="J458" i="2" s="1"/>
  <c r="I451" i="2"/>
  <c r="J447" i="2"/>
  <c r="I441" i="2"/>
  <c r="I431" i="2"/>
  <c r="F427" i="2"/>
  <c r="J427" i="2" s="1"/>
  <c r="I422" i="2"/>
  <c r="F418" i="2"/>
  <c r="J418" i="2" s="1"/>
  <c r="I413" i="2"/>
  <c r="F409" i="2"/>
  <c r="J409" i="2" s="1"/>
  <c r="I405" i="2"/>
  <c r="F380" i="2"/>
  <c r="J380" i="2" s="1"/>
  <c r="I372" i="2"/>
  <c r="F368" i="2"/>
  <c r="J368" i="2" s="1"/>
  <c r="I362" i="2"/>
  <c r="J350" i="2"/>
  <c r="J301" i="2"/>
  <c r="J300" i="2"/>
  <c r="J291" i="2"/>
  <c r="J290" i="2"/>
  <c r="J275" i="2"/>
  <c r="J274" i="2"/>
  <c r="J263" i="2"/>
  <c r="J262" i="2"/>
  <c r="J462" i="2" l="1"/>
  <c r="F468" i="2"/>
  <c r="J468" i="2" s="1"/>
  <c r="J469" i="2" s="1"/>
  <c r="J451" i="2"/>
  <c r="F459" i="2"/>
  <c r="J459" i="2" s="1"/>
  <c r="J460" i="2" s="1"/>
  <c r="J441" i="2"/>
  <c r="F448" i="2"/>
  <c r="J448" i="2" s="1"/>
  <c r="J449" i="2" s="1"/>
  <c r="F438" i="2"/>
  <c r="J438" i="2" s="1"/>
  <c r="J439" i="2" s="1"/>
  <c r="F419" i="2"/>
  <c r="J419" i="2" s="1"/>
  <c r="J420" i="2" s="1"/>
  <c r="F428" i="2"/>
  <c r="J428" i="2" s="1"/>
  <c r="J429" i="2" s="1"/>
  <c r="J405" i="2"/>
  <c r="F410" i="2"/>
  <c r="J410" i="2" s="1"/>
  <c r="J411" i="2" s="1"/>
  <c r="F369" i="2"/>
  <c r="J369" i="2" s="1"/>
  <c r="J370" i="2" s="1"/>
  <c r="F381" i="2"/>
  <c r="J381" i="2" s="1"/>
  <c r="J382" i="2" s="1"/>
  <c r="I296" i="2"/>
  <c r="F276" i="2"/>
  <c r="J276" i="2" s="1"/>
  <c r="J431" i="2"/>
  <c r="J422" i="2"/>
  <c r="J413" i="2"/>
  <c r="J372" i="2"/>
  <c r="J362" i="2"/>
  <c r="J357" i="2"/>
  <c r="I355" i="2"/>
  <c r="F351" i="2"/>
  <c r="J351" i="2" s="1"/>
  <c r="I334" i="2"/>
  <c r="I348" i="2"/>
  <c r="J344" i="2"/>
  <c r="J330" i="2"/>
  <c r="I320" i="2"/>
  <c r="J316" i="2"/>
  <c r="I308" i="2"/>
  <c r="F304" i="2"/>
  <c r="J304" i="2" s="1"/>
  <c r="J292" i="2"/>
  <c r="I281" i="2"/>
  <c r="F293" i="2" s="1"/>
  <c r="I259" i="2"/>
  <c r="F264" i="2"/>
  <c r="J264" i="2" s="1"/>
  <c r="I268" i="2"/>
  <c r="J223" i="2"/>
  <c r="I215" i="2"/>
  <c r="F224" i="2" s="1"/>
  <c r="J211" i="2"/>
  <c r="I205" i="2"/>
  <c r="F212" i="2" s="1"/>
  <c r="J200" i="2"/>
  <c r="I197" i="2" s="1"/>
  <c r="F202" i="2" s="1"/>
  <c r="J191" i="2"/>
  <c r="J189" i="2"/>
  <c r="J167" i="2"/>
  <c r="J166" i="2"/>
  <c r="J164" i="2"/>
  <c r="J163" i="2"/>
  <c r="F158" i="2"/>
  <c r="J158" i="2" s="1"/>
  <c r="J136" i="2"/>
  <c r="J132" i="2"/>
  <c r="F137" i="2" s="1"/>
  <c r="J122" i="2"/>
  <c r="I121" i="2" s="1"/>
  <c r="F127" i="2" s="1"/>
  <c r="J115" i="2"/>
  <c r="J114" i="2"/>
  <c r="J355" i="2" l="1"/>
  <c r="F358" i="2"/>
  <c r="J358" i="2" s="1"/>
  <c r="J359" i="2" s="1"/>
  <c r="F352" i="2"/>
  <c r="J352" i="2" s="1"/>
  <c r="J353" i="2" s="1"/>
  <c r="J334" i="2"/>
  <c r="F345" i="2"/>
  <c r="J345" i="2" s="1"/>
  <c r="J346" i="2" s="1"/>
  <c r="J320" i="2"/>
  <c r="F331" i="2"/>
  <c r="J331" i="2" s="1"/>
  <c r="J332" i="2" s="1"/>
  <c r="F317" i="2"/>
  <c r="J317" i="2" s="1"/>
  <c r="J318" i="2" s="1"/>
  <c r="F305" i="2"/>
  <c r="J305" i="2" s="1"/>
  <c r="J306" i="2" s="1"/>
  <c r="F277" i="2"/>
  <c r="J277" i="2" s="1"/>
  <c r="J278" i="2" s="1"/>
  <c r="J259" i="2"/>
  <c r="F265" i="2"/>
  <c r="J265" i="2" s="1"/>
  <c r="J266" i="2" s="1"/>
  <c r="J137" i="2"/>
  <c r="J348" i="2"/>
  <c r="J308" i="2"/>
  <c r="J296" i="2"/>
  <c r="J281" i="2"/>
  <c r="J293" i="2"/>
  <c r="J294" i="2" s="1"/>
  <c r="J268" i="2"/>
  <c r="J215" i="2"/>
  <c r="J224" i="2"/>
  <c r="J225" i="2" s="1"/>
  <c r="J205" i="2"/>
  <c r="J212" i="2"/>
  <c r="J213" i="2" s="1"/>
  <c r="J255" i="2"/>
  <c r="F201" i="2"/>
  <c r="J201" i="2" s="1"/>
  <c r="J234" i="2"/>
  <c r="I228" i="2"/>
  <c r="F192" i="2"/>
  <c r="J192" i="2" s="1"/>
  <c r="I188" i="2"/>
  <c r="F193" i="2" s="1"/>
  <c r="F181" i="2"/>
  <c r="J181" i="2" s="1"/>
  <c r="I174" i="2"/>
  <c r="F168" i="2"/>
  <c r="J168" i="2" s="1"/>
  <c r="I113" i="2"/>
  <c r="I162" i="2"/>
  <c r="F169" i="2" s="1"/>
  <c r="I153" i="2"/>
  <c r="I131" i="2"/>
  <c r="F149" i="2"/>
  <c r="J149" i="2" s="1"/>
  <c r="F126" i="2"/>
  <c r="J121" i="2"/>
  <c r="J127" i="2"/>
  <c r="J128" i="2" s="1"/>
  <c r="F116" i="2"/>
  <c r="J116" i="2" s="1"/>
  <c r="J107" i="2"/>
  <c r="J106" i="2"/>
  <c r="J99" i="2"/>
  <c r="F100" i="2" s="1"/>
  <c r="J90" i="2"/>
  <c r="J89" i="2"/>
  <c r="J82" i="2"/>
  <c r="J81" i="2"/>
  <c r="J74" i="2"/>
  <c r="J73" i="2"/>
  <c r="J65" i="2"/>
  <c r="J43" i="2"/>
  <c r="J42" i="2"/>
  <c r="J41" i="2"/>
  <c r="J40" i="2"/>
  <c r="J39" i="2"/>
  <c r="J38" i="2"/>
  <c r="J37" i="2"/>
  <c r="J36" i="2"/>
  <c r="J35" i="2"/>
  <c r="J34" i="2"/>
  <c r="J33" i="2"/>
  <c r="J32" i="2"/>
  <c r="J31" i="2"/>
  <c r="J30" i="2"/>
  <c r="J29" i="2"/>
  <c r="J28" i="2"/>
  <c r="J27" i="2"/>
  <c r="J26" i="2"/>
  <c r="J25" i="2"/>
  <c r="J24" i="2"/>
  <c r="J23" i="2"/>
  <c r="J22" i="2"/>
  <c r="J21" i="2"/>
  <c r="J20" i="2"/>
  <c r="J19" i="2"/>
  <c r="J18" i="2"/>
  <c r="J17" i="2"/>
  <c r="J16" i="2"/>
  <c r="F256" i="2" l="1"/>
  <c r="J256" i="2" s="1"/>
  <c r="J257" i="2" s="1"/>
  <c r="F235" i="2"/>
  <c r="J235" i="2" s="1"/>
  <c r="J236" i="2" s="1"/>
  <c r="F182" i="2"/>
  <c r="J182" i="2" s="1"/>
  <c r="J183" i="2" s="1"/>
  <c r="J153" i="2"/>
  <c r="F159" i="2"/>
  <c r="J159" i="2" s="1"/>
  <c r="J160" i="2" s="1"/>
  <c r="J131" i="2"/>
  <c r="F138" i="2"/>
  <c r="J138" i="2" s="1"/>
  <c r="J139" i="2" s="1"/>
  <c r="F117" i="2"/>
  <c r="J117" i="2" s="1"/>
  <c r="J118" i="2" s="1"/>
  <c r="J249" i="2"/>
  <c r="J228" i="2"/>
  <c r="J197" i="2"/>
  <c r="J202" i="2"/>
  <c r="J203" i="2" s="1"/>
  <c r="J188" i="2"/>
  <c r="J193" i="2"/>
  <c r="J194" i="2" s="1"/>
  <c r="J174" i="2"/>
  <c r="J126" i="2"/>
  <c r="J113" i="2"/>
  <c r="J162" i="2"/>
  <c r="J169" i="2"/>
  <c r="J170" i="2" s="1"/>
  <c r="F108" i="2"/>
  <c r="J108" i="2" s="1"/>
  <c r="J150" i="2"/>
  <c r="J151" i="2" s="1"/>
  <c r="I88" i="2"/>
  <c r="I105" i="2"/>
  <c r="F75" i="2"/>
  <c r="J75" i="2" s="1"/>
  <c r="I80" i="2"/>
  <c r="I96" i="2"/>
  <c r="J100" i="2"/>
  <c r="F91" i="2"/>
  <c r="J91" i="2" s="1"/>
  <c r="F83" i="2"/>
  <c r="J83" i="2" s="1"/>
  <c r="I72" i="2"/>
  <c r="F44" i="2"/>
  <c r="J44" i="2" s="1"/>
  <c r="F66" i="2"/>
  <c r="J66" i="2" s="1"/>
  <c r="I64" i="2"/>
  <c r="I15" i="2"/>
  <c r="J105" i="2" l="1"/>
  <c r="F109" i="2"/>
  <c r="J109" i="2" s="1"/>
  <c r="J110" i="2" s="1"/>
  <c r="F84" i="2"/>
  <c r="J84" i="2" s="1"/>
  <c r="J85" i="2" s="1"/>
  <c r="J96" i="2"/>
  <c r="F101" i="2"/>
  <c r="J101" i="2" s="1"/>
  <c r="J102" i="2" s="1"/>
  <c r="J88" i="2"/>
  <c r="F92" i="2"/>
  <c r="J92" i="2" s="1"/>
  <c r="J93" i="2" s="1"/>
  <c r="J72" i="2"/>
  <c r="F76" i="2"/>
  <c r="J76" i="2" s="1"/>
  <c r="J77" i="2" s="1"/>
  <c r="J64" i="2"/>
  <c r="F67" i="2"/>
  <c r="J67" i="2" s="1"/>
  <c r="J68" i="2" s="1"/>
  <c r="J15" i="2"/>
  <c r="F45" i="2"/>
  <c r="J80" i="2"/>
  <c r="J45" i="2" l="1"/>
  <c r="J46" i="2" s="1"/>
</calcChain>
</file>

<file path=xl/sharedStrings.xml><?xml version="1.0" encoding="utf-8"?>
<sst xmlns="http://schemas.openxmlformats.org/spreadsheetml/2006/main" count="5175" uniqueCount="681">
  <si>
    <t>Obra</t>
  </si>
  <si>
    <t>Bancos</t>
  </si>
  <si>
    <t>B.D.I.</t>
  </si>
  <si>
    <t>Encargos Sociais</t>
  </si>
  <si>
    <t>Desonerado: embutido nos preços unitário dos insumos de mão de obra, de acordo com as bases.</t>
  </si>
  <si>
    <t>Código</t>
  </si>
  <si>
    <t>Banco</t>
  </si>
  <si>
    <t>Descrição</t>
  </si>
  <si>
    <t>Und</t>
  </si>
  <si>
    <t>Quant.</t>
  </si>
  <si>
    <t>Valor Unit</t>
  </si>
  <si>
    <t>Total</t>
  </si>
  <si>
    <t xml:space="preserve"> 1 </t>
  </si>
  <si>
    <t>SERVIÇOS PRELIMINARES</t>
  </si>
  <si>
    <t>SEDOP</t>
  </si>
  <si>
    <t>m²</t>
  </si>
  <si>
    <t>SINAPI</t>
  </si>
  <si>
    <t>UN</t>
  </si>
  <si>
    <t>M</t>
  </si>
  <si>
    <t>m³</t>
  </si>
  <si>
    <t>Escavação manual ate 1.50m de profundidade</t>
  </si>
  <si>
    <t>KG</t>
  </si>
  <si>
    <t>Desforma</t>
  </si>
  <si>
    <t>Reboco com argamassa 1:6:Adit. Plast.</t>
  </si>
  <si>
    <t>PINTURA</t>
  </si>
  <si>
    <t xml:space="preserve"> 190218 </t>
  </si>
  <si>
    <t>PT</t>
  </si>
  <si>
    <t>CJ</t>
  </si>
  <si>
    <t>Preço Total =&gt;</t>
  </si>
  <si>
    <t>Valor com BDI =&gt;</t>
  </si>
  <si>
    <t>Valor do BDI =&gt;</t>
  </si>
  <si>
    <t>MO com LS =&gt;</t>
  </si>
  <si>
    <t>LS =&gt;</t>
  </si>
  <si>
    <t>MO sem LS =&gt;</t>
  </si>
  <si>
    <t>H</t>
  </si>
  <si>
    <t/>
  </si>
  <si>
    <t>SERVENTE COM ENCARGOS COMPLEMENTARES</t>
  </si>
  <si>
    <t xml:space="preserve"> 280026 </t>
  </si>
  <si>
    <t>Composição Auxiliar</t>
  </si>
  <si>
    <t>Composição</t>
  </si>
  <si>
    <t>Tipo</t>
  </si>
  <si>
    <t>Material</t>
  </si>
  <si>
    <t>Insumo</t>
  </si>
  <si>
    <t>ELETRICISTA COM ENCARGOS COMPLEMENTARES</t>
  </si>
  <si>
    <t>AUXILIAR DE ELETRICISTA COM ENCARGOS COMPLEMENTARES</t>
  </si>
  <si>
    <t>PEDREIRO COM ENCARGOS COMPLEMENTARES</t>
  </si>
  <si>
    <t>FITA ISOLANTE ADESIVA ANTICHAMA, USO ATE 750 V, EM ROLO DE 19 MM X 5 M</t>
  </si>
  <si>
    <t>CHP</t>
  </si>
  <si>
    <t>SUPORTE PARAFUSADO COM PLACA DE ENCAIXE 4" X 2" MÉDIO (1,30 M DO PISO) PARA PONTO ELÉTRICO - FORNECIMENTO E INSTALAÇÃO. AF_12/2015</t>
  </si>
  <si>
    <t>ARGAMASSA TRAÇO 1:1:6 (EM VOLUME DE CIMENTO, CAL E AREIA MÉDIA ÚMIDA) PARA EMBOÇO/MASSA ÚNICA/ASSENTAMENTO DE ALVENARIA DE VEDAÇÃO, PREPARO MANUAL. AF_08/2019</t>
  </si>
  <si>
    <t xml:space="preserve"> 280023 </t>
  </si>
  <si>
    <t>AJUDANTE DE PEDREIRO COM ENCARGOS COMPLEMENTARES</t>
  </si>
  <si>
    <t>ENCANADOR OU BOMBEIRO HIDRÁULICO COM ENCARGOS COMPLEMENTARES</t>
  </si>
  <si>
    <t>AUXILIAR DE ENCANADOR OU BOMBEIRO HIDRÁULICO COM ENCARGOS COMPLEMENTARES</t>
  </si>
  <si>
    <t>TELHADISTA COM ENCARGOS COMPLEMENTARES</t>
  </si>
  <si>
    <t>CHI</t>
  </si>
  <si>
    <t>GUINCHO ELÉTRICO DE COLUNA, CAPACIDADE 400 KG, COM MOTO FREIO, MOTOR TRIFÁSICO DE 1,25 CV - CHI DIURNO. AF_03/2016</t>
  </si>
  <si>
    <t>GUINCHO ELÉTRICO DE COLUNA, CAPACIDADE 400 KG, COM MOTO FREIO, MOTOR TRIFÁSICO DE 1,25 CV - CHP DIURNO. AF_03/2016</t>
  </si>
  <si>
    <t>L</t>
  </si>
  <si>
    <t>PINTOR COM ENCARGOS COMPLEMENTARES</t>
  </si>
  <si>
    <t>GL</t>
  </si>
  <si>
    <t>Massa PVA</t>
  </si>
  <si>
    <t>Lixa para parede</t>
  </si>
  <si>
    <t>Argamassa de cimento,areia e adit. plast. 1:6</t>
  </si>
  <si>
    <t>ARAME RECOZIDO 16 BWG, D = 1,65 MM (0,016 KG/M) OU 18 BWG, D = 1,25 MM (0,01 KG/M)</t>
  </si>
  <si>
    <t>Dz</t>
  </si>
  <si>
    <t>Pernamanca 3" x 2" 4 m - madeira branca</t>
  </si>
  <si>
    <t xml:space="preserve"> D00281 </t>
  </si>
  <si>
    <t>Tábua de madeira branca 4m</t>
  </si>
  <si>
    <t xml:space="preserve"> D00016 </t>
  </si>
  <si>
    <t>CARPINTEIRO COM ENCARGOS COMPLEMENTARES</t>
  </si>
  <si>
    <t xml:space="preserve"> 280013 </t>
  </si>
  <si>
    <t>Prego 2 1/2"x10</t>
  </si>
  <si>
    <t xml:space="preserve"> D00081 </t>
  </si>
  <si>
    <t>Argamassa de cimento e areia 1:6</t>
  </si>
  <si>
    <t>QUADRO DE DISTRIBUICAO COM BARRAMENTO TRIFASICO, DE EMBUTIR, EM CHAPA DE ACO GALVANIZADO, PARA 40 DISJUNTORES DIN, 100 A</t>
  </si>
  <si>
    <t>Chuveiro em PVC</t>
  </si>
  <si>
    <t>Argamassa de cimento e areia 1:4</t>
  </si>
  <si>
    <t>LIXA D'AGUA EM FOLHA, GRAO 100</t>
  </si>
  <si>
    <t>Tubo em PVC - 100mm (LS)</t>
  </si>
  <si>
    <t xml:space="preserve"> 180102 </t>
  </si>
  <si>
    <t>Retirada de entulho - manualmente (incluindo caixa coletora)</t>
  </si>
  <si>
    <t>TIJOLO CERAMICO MACICO COMUM *5 X 10 X 20* CM (L X A X C)</t>
  </si>
  <si>
    <t>TB</t>
  </si>
  <si>
    <t>Adesivo p/ PVC - 75g</t>
  </si>
  <si>
    <t>Solução limpadora</t>
  </si>
  <si>
    <t>ANEL EM CONCRETO ARMADO, LISO, PARA POCOS DE INSPECAO, COM FUNDO, DIAMETRO INTERNO DE 0,60 M E ALTURA DE 0,50 M</t>
  </si>
  <si>
    <t>ANEL EM CONCRETO ARMADO, LISO, PARA POCOS DE INSPECAO, SEM FUNDO, DIAMETRO INTERNO DE 0,60 M E ALTURA DE 0,20 M</t>
  </si>
  <si>
    <t>ARGAMASSA TRAÇO 1:3 (EM VOLUME DE CIMENTO E AREIA MÉDIA ÚMIDA), PREPARO MECÂNICO COM BETONEIRA 400 L. AF_08/2019</t>
  </si>
  <si>
    <t>RETROESCAVADEIRA SOBRE RODAS COM CARREGADEIRA, TRAÇÃO 4X4, POTÊNCIA LÍQ. 88 HP, CAÇAMBA CARREG. CAP. MÍN. 1 M3, CAÇAMBA RETRO CAP. 0,26 M3, PESO OPERACIONAL MÍN. 6.674 KG, PROFUNDIDADE ESCAVAÇÃO MÁX. 4,37 M - CHP DIURNO. AF_06/2014</t>
  </si>
  <si>
    <t>RETROESCAVADEIRA SOBRE RODAS COM CARREGADEIRA, TRAÇÃO 4X4, POTÊNCIA LÍQ. 88 HP, CAÇAMBA CARREG. CAP. MÍN. 1 M3, CAÇAMBA RETRO CAP. 0,26 M3, PESO OPERACIONAL MÍN. 6.674 KG, PROFUNDIDADE ESCAVAÇÃO MÁX. 4,37 M - CHI DIURNO. AF_06/2014</t>
  </si>
  <si>
    <t>Argamassa AC-III</t>
  </si>
  <si>
    <t>AJUDANTE DE CARPINTEIRO COM ENCARGOS COMPLEMENTARES</t>
  </si>
  <si>
    <t>Aldrava p/ cadeado (4x1/2")</t>
  </si>
  <si>
    <t xml:space="preserve"> D00060 </t>
  </si>
  <si>
    <t>Telha fibrotex (1.22x0.55m) e=4mm</t>
  </si>
  <si>
    <t xml:space="preserve"> D00049 </t>
  </si>
  <si>
    <t>Massa de vedação</t>
  </si>
  <si>
    <t xml:space="preserve"> D00002 </t>
  </si>
  <si>
    <t>Parafuso fo go 5/16" c= 110mm</t>
  </si>
  <si>
    <t xml:space="preserve"> D00001 </t>
  </si>
  <si>
    <t>Arruela concava em PVC d=5/16"</t>
  </si>
  <si>
    <t xml:space="preserve"> D00344 </t>
  </si>
  <si>
    <t>Régua 3"x1" 4 m apar.</t>
  </si>
  <si>
    <t xml:space="preserve"> D00019 </t>
  </si>
  <si>
    <t>Fechadura de sobrepor comum</t>
  </si>
  <si>
    <t xml:space="preserve"> D00061 </t>
  </si>
  <si>
    <t>Cadeado No. 30</t>
  </si>
  <si>
    <t xml:space="preserve"> D00059 </t>
  </si>
  <si>
    <t>Dobradiça 3"x3" com parafuso</t>
  </si>
  <si>
    <t xml:space="preserve"> D00062 </t>
  </si>
  <si>
    <t>Tábua de madeira forte 4m</t>
  </si>
  <si>
    <t xml:space="preserve"> D00015 </t>
  </si>
  <si>
    <t>Caixa de descarqa plastica - externa</t>
  </si>
  <si>
    <t xml:space="preserve"> 190224 </t>
  </si>
  <si>
    <t>Lavatorio de louga s/col.c/torn.,sifao e valv.</t>
  </si>
  <si>
    <t xml:space="preserve"> 190232 </t>
  </si>
  <si>
    <t>Bacia sifonada de louga c/ assento</t>
  </si>
  <si>
    <t xml:space="preserve"> 190090 </t>
  </si>
  <si>
    <t>Tubo em PVC - 75mm (LS)</t>
  </si>
  <si>
    <t xml:space="preserve"> 180103 </t>
  </si>
  <si>
    <t>Fossa septica pre-moldada cap= 10 pessoas</t>
  </si>
  <si>
    <t xml:space="preserve"> 180349 </t>
  </si>
  <si>
    <t>Sumidouro pre-moldado cap= 10 pessoas</t>
  </si>
  <si>
    <t xml:space="preserve"> 180350 </t>
  </si>
  <si>
    <t>Caixa em alvenaria de 60x60x80cm c/ tpo. concreto</t>
  </si>
  <si>
    <t xml:space="preserve"> 180352 </t>
  </si>
  <si>
    <t>Caixa sifonada de PVC c/ grelha - 100x100x50mm</t>
  </si>
  <si>
    <t xml:space="preserve"> 180093 </t>
  </si>
  <si>
    <t>Ponto de agua (incl. tubos e conexoes)</t>
  </si>
  <si>
    <t xml:space="preserve"> 180299 </t>
  </si>
  <si>
    <t>Registro de gaveta s/ canopla - 1/2"</t>
  </si>
  <si>
    <t xml:space="preserve"> 180095 </t>
  </si>
  <si>
    <t>Ponto de luz / forga (c/tubul., cx. e fiagao) ate 200W</t>
  </si>
  <si>
    <t xml:space="preserve"> 170081 </t>
  </si>
  <si>
    <t>4.1</t>
  </si>
  <si>
    <t>4.2</t>
  </si>
  <si>
    <t>4.3</t>
  </si>
  <si>
    <t>5.1</t>
  </si>
  <si>
    <t>6.2</t>
  </si>
  <si>
    <t>8.1</t>
  </si>
  <si>
    <t>8.2</t>
  </si>
  <si>
    <t>8.3</t>
  </si>
  <si>
    <t>8.4</t>
  </si>
  <si>
    <t>9.1</t>
  </si>
  <si>
    <t>9.2</t>
  </si>
  <si>
    <t>10.1</t>
  </si>
  <si>
    <t>10.2</t>
  </si>
  <si>
    <t>10.3</t>
  </si>
  <si>
    <t>10.4</t>
  </si>
  <si>
    <t>10.5</t>
  </si>
  <si>
    <t>10.6</t>
  </si>
  <si>
    <t>11.1</t>
  </si>
  <si>
    <t>COMPOSIÇÃO DE PREÇOS UNITÁRIOS</t>
  </si>
  <si>
    <t xml:space="preserve"> 1.3</t>
  </si>
  <si>
    <t>cj</t>
  </si>
  <si>
    <t>DEMOLIÇÕES E RETIRADAS</t>
  </si>
  <si>
    <t>D00281</t>
  </si>
  <si>
    <t>PRÓPRIA</t>
  </si>
  <si>
    <t>M3</t>
  </si>
  <si>
    <t>Reaterro compactado</t>
  </si>
  <si>
    <t>Lastro de concreto magro c/ seixo</t>
  </si>
  <si>
    <t>Forma c/ madeira branca</t>
  </si>
  <si>
    <t>M2</t>
  </si>
  <si>
    <t>Armação p/ concreto</t>
  </si>
  <si>
    <t>Concreto c/ seixo Fck= 25MPA (incl. lançamento e adensamento)</t>
  </si>
  <si>
    <t>m</t>
  </si>
  <si>
    <t>Alvenaria tijolo de barro a singelo</t>
  </si>
  <si>
    <t>D00096</t>
  </si>
  <si>
    <t>Caixilho em madeira de lei</t>
  </si>
  <si>
    <t>Chapisco de cimento e areia no traço 1:3</t>
  </si>
  <si>
    <t>8.5</t>
  </si>
  <si>
    <t>9.3</t>
  </si>
  <si>
    <t>9.4</t>
  </si>
  <si>
    <t>9.5</t>
  </si>
  <si>
    <t>9.6</t>
  </si>
  <si>
    <t>BUCHA DE NYLON SEM ABA S10, COM PARAFUSO DE 6,10 X 65 MM EM ACO ZINCADO COM ROSCA SOBERBA, CABECA CHATA E FENDA PHILLIPS</t>
  </si>
  <si>
    <t>9.7</t>
  </si>
  <si>
    <t>9.8</t>
  </si>
  <si>
    <t>D00345</t>
  </si>
  <si>
    <t>9.9</t>
  </si>
  <si>
    <t>COBERTURA</t>
  </si>
  <si>
    <t>und</t>
  </si>
  <si>
    <t>10.7</t>
  </si>
  <si>
    <t>11.2</t>
  </si>
  <si>
    <t>P00019</t>
  </si>
  <si>
    <t>Tinta esmalte</t>
  </si>
  <si>
    <t>11.3</t>
  </si>
  <si>
    <t>11.4</t>
  </si>
  <si>
    <t>11.5</t>
  </si>
  <si>
    <t>11.6</t>
  </si>
  <si>
    <t>11.7</t>
  </si>
  <si>
    <t>P00007</t>
  </si>
  <si>
    <t>P00006</t>
  </si>
  <si>
    <t>11.8</t>
  </si>
  <si>
    <t>INSTALAÇÕES SANITARIAS</t>
  </si>
  <si>
    <t>H00003</t>
  </si>
  <si>
    <t>Tubo em PVC - 50mm (LS)</t>
  </si>
  <si>
    <t>H00004</t>
  </si>
  <si>
    <t>Tubo em PVC - 40mm (LS)</t>
  </si>
  <si>
    <t>Concreto armado Fck=15 MPA c/forma mad. branca (incl. lançamento e adensamento)</t>
  </si>
  <si>
    <t>Cimentado liso e=2cm traço 1:3</t>
  </si>
  <si>
    <t>SARRAFO *2,5 X 7,5* CM EM PINUS, MISTA OU EQUIVALENTE DA REGIAO - BRUTA</t>
  </si>
  <si>
    <t>D00222</t>
  </si>
  <si>
    <t>D00223</t>
  </si>
  <si>
    <t xml:space="preserve">m </t>
  </si>
  <si>
    <t>INSTALAÇÕES ELÉTRICAS</t>
  </si>
  <si>
    <t>Luminária c/ lâmp de emergência</t>
  </si>
  <si>
    <t>E00595</t>
  </si>
  <si>
    <t>ADESIVO PLASTICO PARA PVC, FRASCO COM *850* GR</t>
  </si>
  <si>
    <t>SOLUCAO PREPARADORA / LIMPADORA PARA PVC, FRASCO COM 1000 CM3</t>
  </si>
  <si>
    <t>D00034</t>
  </si>
  <si>
    <t>Chapa de fo go no 26 (1,00x2,00m)</t>
  </si>
  <si>
    <t>Ch</t>
  </si>
  <si>
    <t>PREPARO DE FUNDO DE VALA COM LARGURA MENOR QUE 1,5 M, COM CAMADA DE BRITA, LANÇAMENTO MECANIZADO. AF_08/2020</t>
  </si>
  <si>
    <t xml:space="preserve">SINAPI - 10/2022 - Pará
SEDOP - 09/2022 - Pará
</t>
  </si>
  <si>
    <t>UBS VILA BOA ESPERANÇA</t>
  </si>
  <si>
    <t>1.1</t>
  </si>
  <si>
    <t>Barracão de madeira (incl. instalações)</t>
  </si>
  <si>
    <t>Placa da obra em chapa galvanizada</t>
  </si>
  <si>
    <t>D00019</t>
  </si>
  <si>
    <t>D00082</t>
  </si>
  <si>
    <t>Prego 2"x11</t>
  </si>
  <si>
    <t>P00017</t>
  </si>
  <si>
    <t>Tinta anti-ferruginosa</t>
  </si>
  <si>
    <t xml:space="preserve"> 1.2</t>
  </si>
  <si>
    <t>Limpeza de terreno (vegetação)</t>
  </si>
  <si>
    <t>2.1</t>
  </si>
  <si>
    <t>Remoção de piso cerâmico</t>
  </si>
  <si>
    <t>2.2</t>
  </si>
  <si>
    <t>Remoção de revestimento cerâmico de parede</t>
  </si>
  <si>
    <t>2.3</t>
  </si>
  <si>
    <t>Demolição de alvenaria</t>
  </si>
  <si>
    <t>2.4</t>
  </si>
  <si>
    <t>Demolição de estrutura de concreto armado</t>
  </si>
  <si>
    <t>M00012</t>
  </si>
  <si>
    <t>Martelete pneumático</t>
  </si>
  <si>
    <t>M00011</t>
  </si>
  <si>
    <t>Compressor de ar (80 a 85 HP)</t>
  </si>
  <si>
    <t>2.5</t>
  </si>
  <si>
    <t>Demolição de laje pré-moldada</t>
  </si>
  <si>
    <t>2.6</t>
  </si>
  <si>
    <t>Demolição de rodapé cerâmico, de forma manual, sem reaproveitamento</t>
  </si>
  <si>
    <t>AZULEJISTA OU LADRILHISTA COM ENCARGOS COMPLEMENTARES</t>
  </si>
  <si>
    <t>SUPER ESTRUTURA/PILARES</t>
  </si>
  <si>
    <t>3.1</t>
  </si>
  <si>
    <t>Concreto armado FCK=25MPA com forma aparente - 1 reaproveitamento</t>
  </si>
  <si>
    <t>Formas para concreto em chapa de madeira compensada resinada e=15mm (REAP 1x)</t>
  </si>
  <si>
    <t>3.2</t>
  </si>
  <si>
    <t>Lançamento/aplicação manual de concreto em estruturas</t>
  </si>
  <si>
    <t>CARPINTEIRO DE FORMAS COM ENCARGOS COMPLEMENTARES</t>
  </si>
  <si>
    <t>VIBRADOR DE IMERSÃO, DIÂMETRO DE PONTEIRA 45MM, MOTOR ELÉTRICO TRIFÁSICO POTÊNCIA DE 2 CV - CHP DIURNO. AF_06/2015</t>
  </si>
  <si>
    <t>VIBRADOR DE IMERSÃO, DIÂMETRO DE PONTEIRA 45MM, MOTOR ELÉTRICO TRIFÁSICO POTÊNCIA DE 2 CV - CHI DIURNO. AF_06/2015</t>
  </si>
  <si>
    <t>SUPER ESTRUTURA/VIGAS/LAJES</t>
  </si>
  <si>
    <t>LAJE MACIÇA EM CONCRETO ARMADO, SOBRECARGA 500KG/M2, VAOS ATE 3,50M/E=10 CM, CONC FCK=25MPA, C/ESCORAMENTO (REAPR.3X) E FERRAGEM NEGATIVA E POSITIVA</t>
  </si>
  <si>
    <t>Concreto armado FCK=25MPA com forma aparente - 1 reaproveitamento (vigas)</t>
  </si>
  <si>
    <t>Lançamento/aplicação manual de concreto em estrutuas (vigas)</t>
  </si>
  <si>
    <t>PAREDES/PAINÉIS/DIVISÓRIAS</t>
  </si>
  <si>
    <t>ALVENARIA DE VEDAÇÃO DE BLOCOS CERÂMICOS FURADOS NA VERTICAL DE 9X19X39CM (ESPESSURA 9CM) DE PAREDES COM ÁREA LÍQUIDA MAIOR OU IGUAL A 6M² SEM VÃOS E ARGAMASSA DE ASSENTAMENTO COM PREPARO MANUAL. AF_06/2014</t>
  </si>
  <si>
    <t>TELA DE ACO SOLDADA GALVANIZADA/ZINCADA PARA ALVENARIA, FIO D = *1,20 A 1,70* MM, MALHA 15 X 15 MM, (C X L) *50 X 7,5* CM</t>
  </si>
  <si>
    <t>PINO DE ACO COM FURO, HASTE = 27 MM (ACAO DIRETA)</t>
  </si>
  <si>
    <t>CENTO</t>
  </si>
  <si>
    <t>BLOCO CERAMICO / TIJOLO VAZADO PARA ALVENARIA DE VEDACAO, FUROS NA VERTICAL,, 9 X 19 X 39 CM (NBR 15270)</t>
  </si>
  <si>
    <t>ARGAMASSA TRAÇO 1:2:8 (EM VOLUME DE CIMENTO, CAL E AREIA MÉDIA ÚMIDA) PARA EMBOÇO/MASSA ÚNICA/ASSENTAMENTO DE ALVENARIA DE VEDAÇÃO, PREPARO MANUAL. AF_08/2019</t>
  </si>
  <si>
    <t xml:space="preserve"> REVESTIMENTOS</t>
  </si>
  <si>
    <t>6.1</t>
  </si>
  <si>
    <t xml:space="preserve">Chapisco em paredes traço 1:4(cimento e areia), espessura 0,5cm preparo mecanico </t>
  </si>
  <si>
    <t>ARGAMASSA TRAÇO 1:3 (EM VOLUME DE CIMENTO E AREIA GROSSA ÚMIDA) PARA CHAPISCO CONVENCIONAL, PREPARO MANUAL. AF_08/2019</t>
  </si>
  <si>
    <t>6.3</t>
  </si>
  <si>
    <t>Revestimento com cerâmica esmaltada 20x20cm, 1A linha, padrão médio, assentada com argamassa pré-fabricada de Cimento colante e rejuntamento.</t>
  </si>
  <si>
    <t>REVESTIMENTO EM CERAMICA ESMALTADA EXTRA, PEI MENOR OU IGUAL A 3, FORMATO MENOR OU IGUAL A 2025 CM2</t>
  </si>
  <si>
    <t>ARGAMASSA COLANTE AC I PARA CERAMICAS</t>
  </si>
  <si>
    <t>REJUNTE CIMENTICIO, QUALQUER COR</t>
  </si>
  <si>
    <t>6.4</t>
  </si>
  <si>
    <t>Forro em Lâmina PVC, incluindo estrutura de fixação</t>
  </si>
  <si>
    <t>FORRO DE PVC LISO, BRANCO, REGUA DE 20 CM, ESPESSURA DE 8 MM A 10 MM, COMPRIMENTO 6 M (SEM COLOCACAO)</t>
  </si>
  <si>
    <t>PERFIL CANALETA, FORMATO C, EM ACO ZINCADO, PARA ESTRUTURA FORRO DRYWALL, E = 0,5 MM, *46 X 18* (L X H), COMPRIMENTO 3 M</t>
  </si>
  <si>
    <t>PENDURAL OU PRESILHA REGULADORA, EM ACO GALVANIZADO, COM CORPO, MOLA E REBITE, PARA PERFIL TIPO CANALETA DE ESTRUTURA EM FORROS DRYWALL</t>
  </si>
  <si>
    <t>PARAFUSO ZINCADO, AUTOBROCANTE, FLANGEADO, 4,2 MM X 19 MM</t>
  </si>
  <si>
    <t>PARAFUSO, AUTO ATARRACHANTE, CABECA CHATA, FENDA SIMPLES, 1/4 (6,35 MM) X 25 MM</t>
  </si>
  <si>
    <t>ARAME GALVANIZADO 6 BWG, D = 5,16 MM (0,157 KG/M), OU 8 BWG, D = 4,19 MM (0,101 KG/M), OU 10 BWG, D = 3,40 MM (0,0713 KG/M)</t>
  </si>
  <si>
    <t>MONTADOR DE ESTRUTURA METÁLICA COM ENCARGOS COMPLEMENTARES</t>
  </si>
  <si>
    <t>PISO</t>
  </si>
  <si>
    <t>7.1</t>
  </si>
  <si>
    <t>Piso cerâmico PEI-IV, 45x45cm</t>
  </si>
  <si>
    <t>PISO EM CERAMICA ESMALTADA EXTRA, PEI MAIOR OU IGUAL A 4, FORMATO MENOR OU IGUAL A 2025 CM2</t>
  </si>
  <si>
    <t>7.2</t>
  </si>
  <si>
    <t>Rodapé cerâmico PEI-IV</t>
  </si>
  <si>
    <t>7.3</t>
  </si>
  <si>
    <t>Soleira de mármore branco,largura 15cm, espessura 3cm, assentada sobre argamassa  1:4 (cimento e areia)</t>
  </si>
  <si>
    <t>A00021</t>
  </si>
  <si>
    <t>Mármore branco p/ soleira e peitoril e=2cm</t>
  </si>
  <si>
    <t>7.4</t>
  </si>
  <si>
    <t>Calçada em concreto 12MPA (cimento/areia/seixo rolado) preparo mecânico, espessura 7cm com junta de dilatação em madeira.</t>
  </si>
  <si>
    <t>PREGO DE ACO POLIDO COM CABECA 17 X 21 (2 X 11)</t>
  </si>
  <si>
    <t>TELA DE ACO SOLDADA NERVURADA, CA-60, Q-196, (3,11 KG/M2), DIAMETRO DO FIO = 5,0 MM, LARGURA = 2,45 M, ESPACAMENTO DA MALHA = 10 X 10 CM</t>
  </si>
  <si>
    <t>CONCRETO USINADO BOMBEAVEL, CLASSE DE RESISTENCIA C20, COM BRITA 0 E 1, SLUMP = 100 +/- 20 MM, EXCLUI SERVICO DE BOMBEAMENTO (NBR 8953)</t>
  </si>
  <si>
    <t xml:space="preserve">Estrutura em mad.p/ telha cerâmica </t>
  </si>
  <si>
    <t>RIPA NAO APARELHADA, *1,5 X 5* CM, EM MACARANDUBA, ANGELIM OU EQUIVALENTE DA REGIAO - BRUTA</t>
  </si>
  <si>
    <t>VIGA NAO APARELHADA *6 X 12* CM, EM MACARANDUBA, ANGELIM OU EQUIVALENTE DA REGIAO - BRUTA</t>
  </si>
  <si>
    <t>CAIBRO NAO APARELHADO *5 X 6* CM, EM MACARANDUBA, ANGELIM OU EQUIVALENTE DA REGIAO - BRUTA</t>
  </si>
  <si>
    <t>PREGO DE ACO POLIDO COM CABECA 15 X 15 (1 1/4 X 13)</t>
  </si>
  <si>
    <t>PREGO DE ACO POLIDO COM CABECA 19 X 36 (3 1/4 X 9)</t>
  </si>
  <si>
    <t>PREGO DE ACO POLIDO COM CABECA 22 X 48 (4 1/4 X 5)</t>
  </si>
  <si>
    <t>Telhamento com telha fibrocimento</t>
  </si>
  <si>
    <t>CONJUNTO ARRUELAS DE VEDACAO 5/16" PARA TELHA FIBROCIMENTO (UMA ARRUELA METALICA E UMA ARRUELA PVC - CONICAS)</t>
  </si>
  <si>
    <t>PARAFUSO ZINCADO ROSCA SOBERBA, CABECA SEXTAVADA, 5/16 " X 250 MM, PARA FIXACAO DE TELHA EM MADEIRA</t>
  </si>
  <si>
    <t>TELHA DE FIBROCIMENTO ONDULADA E = 6 MM, DE 2,44 X 1,10 M (SEM AMIANTO)</t>
  </si>
  <si>
    <t>cumeeira com telha de fibrocimento</t>
  </si>
  <si>
    <t>CUMEEIRA SHED PARA TELHA ONDULADA DE FIBROCIMENTO, E = 6 MM, ABA 280 MM, COMPRIMENTO 1100 MM (SEM AMIANTO)</t>
  </si>
  <si>
    <t>Calha metálica, desenvolvimento 33cm, nº24</t>
  </si>
  <si>
    <t>SELANTE ELASTICO MONOCOMPONENTE A BASE DE POLIURETANO (PU) PARA JUNTAS DIVERSAS</t>
  </si>
  <si>
    <t>310ML</t>
  </si>
  <si>
    <t>PREGO DE ACO POLIDO COM CABECA 18 X 27 (2 1/2 X 10)</t>
  </si>
  <si>
    <t>REBITE DE ALUMINIO VAZADO DE REPUXO, 3,2 X 8 MM (1KG = 1025 UNIDADES)</t>
  </si>
  <si>
    <t>SOLDA EM BARRA DE ESTANHO-CHUMBO 50/50</t>
  </si>
  <si>
    <t>CALHA QUADRADA DE CHAPA DE ACO GALVANIZADA NUM 24, CORTE 33 CM</t>
  </si>
  <si>
    <t>Rufo em chapa de aço zincado, largura 25cm, espessura 3cm</t>
  </si>
  <si>
    <t>RUFO INTERNO/EXTERNO DE CHAPA DE ACO GALVANIZADA NUM 24, CORTE 25 CM</t>
  </si>
  <si>
    <t>8.6</t>
  </si>
  <si>
    <t>Imunização p/madeira</t>
  </si>
  <si>
    <t>D00202</t>
  </si>
  <si>
    <t>Cupinicida</t>
  </si>
  <si>
    <t>8.7</t>
  </si>
  <si>
    <t>Cobertura em policarbonato fumê - Inclui estrutura metálica</t>
  </si>
  <si>
    <t>D00204</t>
  </si>
  <si>
    <t>Cobertura - em policarbonato fumé (incl est metálica)-Instalada</t>
  </si>
  <si>
    <t>JANELA DE CORRER OU MAXIM AR EM ALUMINIO, VENEZIANA</t>
  </si>
  <si>
    <t>PARAFUSO DE ACO ZINCADO COM ROSCA SOBERBA, CABECA CHATA E FENDA SIMPLES, DIAMETRO 4,2 MM, COMPRIMENTO * 32 * MM</t>
  </si>
  <si>
    <t>JANELA MAXIM AR, EM ALUMINIO PERFIL 25, 60 X 80 CM (A X L), ACABAMENTO BRANCO OU BRILHANTE, BATENTE DE 4 A 5 CM, COM VIDRO, SEM GUARNICAO/ALIZAR</t>
  </si>
  <si>
    <t>SILICONE ACETICO USO GERAL INCOLOR 280 G</t>
  </si>
  <si>
    <t>VIDRO TEMPERADO INCOLOR, ESPESSURA 8MM, FORNECIMENTO E INSTALACAO, INCLUSIVE MASSA PARA VEDACAO</t>
  </si>
  <si>
    <t>VIDRO TEMPERADO INCOLOR E = 8 MM, SEM COLOCACAO</t>
  </si>
  <si>
    <t>BUCHA DE NYLON SEM ABA S6, COM PARAFUSO DE 4,20 X 40 MM EM ACO ZINCADO COM ROSCA SOBERBA, CABECA CHATA E FENDA PHILLIPS</t>
  </si>
  <si>
    <t>PERFIL DE ALUMINIO ANODIZADO</t>
  </si>
  <si>
    <t>FITA DE PAPEL REFORCADA COM LAMINA DE METAL PARA REFORCO DE CANTOS DE CHAPA DE GESSO PARA DRYWALL</t>
  </si>
  <si>
    <t>VIDRACEIRO COM ENCARGOS COMPLEMENTARES</t>
  </si>
  <si>
    <t>Conjundo de ferragens para portas com ferrolho, mola e puxador.</t>
  </si>
  <si>
    <t>Ferragens cromadas p/ porta de vidro temperado 1 fls. (c/ ferrolho)</t>
  </si>
  <si>
    <t xml:space="preserve"> Mola p/ porta de vidro</t>
  </si>
  <si>
    <t>Puxador em alumínio - 30cm</t>
  </si>
  <si>
    <t>Porta em madeira compensada para pintura, 0,80x2,10x 3,50cm com aduela e alizar de 1A, com fechaduras e dobradiças de latão cromado com anéis.</t>
  </si>
  <si>
    <t>BATENTE PARA PORTA DE MADEIRA, FIXAÇÃO COM ARGAMASSA, PADRÃO MÉDIO - FORNECIMENTO E INSTALAÇÃO. AF_12/2019</t>
  </si>
  <si>
    <t>PORTA DE MADEIRA PARA PINTURA, SEMI-OCA (LEVE OU MÉDIA), 80X210CM, ESPESSURA DE 3,5CM, INCLUSO DOBRADIÇAS - FORNECIMENTO E INSTALAÇÃO. AF_12/2019</t>
  </si>
  <si>
    <t>FECHADURA DE EMBUTIR COM CILINDRO, EXTERNA, COMPLETA, ACABAMENTO PADRÃO MÉDIO, INCLUSO EXECUÇÃO DE FURO - FORNECIMENTO E INSTALAÇÃO. AF_12/2019</t>
  </si>
  <si>
    <t>ALIZAR DE 5X1,5CM PARA PORTA FIXADO COM PREGOS, PADRÃO MÉDIO - FORNECIMENTO E INSTALAÇÃO. AF_12/2019</t>
  </si>
  <si>
    <t>Porta em madeira compensada lisa para pintura, 0,90x2,10x 3,50cm com aduela e alizar de 1A, com fechaduras e dobradiças de latão cromado com anéis.</t>
  </si>
  <si>
    <t>PORTA DE MADEIRA PARA PINTURA, SEMI-OCA (LEVE OU MÉDIA), 90X210CM, ESPESSURA DE 3,5CM, INCLUSO DOBRADIÇAS - FORNECIMENTO E INSTALAÇÃO. AF_12/2019</t>
  </si>
  <si>
    <t>Porta mad. compens. c/ caix. simples</t>
  </si>
  <si>
    <t>D00092</t>
  </si>
  <si>
    <t>Porta em compensado (preço medio)</t>
  </si>
  <si>
    <t>Porta mad. de lei 1,5 x 2,1</t>
  </si>
  <si>
    <t>Porta de alumínio anodizado, chapa lisa</t>
  </si>
  <si>
    <t>PORTA DE ABRIR EM ALUMINIO COM LAMBRI HORIZONTAL/LAMINADA, ACABAMENTO ANODIZADO NATURAL, SEM GUARNICAO/ALIZAR/VISTA</t>
  </si>
  <si>
    <t>GUARNICAO / MOLDURA / ARREMATE DE ACABAMENTO PARA ESQUADRIA, EM ALUMINIO PERFIL 25, ACABAMENTO ANODIZADO BRANCO OU BRILHANTE, PARA 1 FACE</t>
  </si>
  <si>
    <t>Portão em chapa metálica</t>
  </si>
  <si>
    <t>PORTA DE ABRIR / GIRO, EM GRADIL FERRO, COM BARRA CHATA 3 CM X 1/4", COM REQUADRO E GUARNICAO - COMPLETO - ACABAMENTO NATURAL</t>
  </si>
  <si>
    <t>ARGAMASSA TRAÇO 1:0,5:4,5 (EM VOLUME DE CIMENTO, CAL E AREIA MÉDIA ÚMIDA) PARA ASSENTAMENTO DE ALVENARIA, PREPARO MANUAL. AF_08/2019</t>
  </si>
  <si>
    <t>Pintura para portas, esmalte sintético acetinado, 2 demãos</t>
  </si>
  <si>
    <t>DILUENTE AGUARRAS</t>
  </si>
  <si>
    <t>TINTA ESMALTE SINTETICO PREMIUM ACETINADO</t>
  </si>
  <si>
    <t>Selador Acrílico 01 demão</t>
  </si>
  <si>
    <t>SELADOR ACRILICO OPACO PREMIUM INTERIOR/EXTERIOR</t>
  </si>
  <si>
    <t>Emassamento acrilico 02demãos</t>
  </si>
  <si>
    <t>LIXA EM FOLHA PARA PAREDE OU MADEIRA, NUMERO 120, COR VERMELHA</t>
  </si>
  <si>
    <t>MASSA ACRILICA PARA SUPERFICIES INTERNAS E EXTERNAS</t>
  </si>
  <si>
    <t>Pintura latex acrilica 02 demãos texturizada</t>
  </si>
  <si>
    <t>MASSA PREMIUM PARA TEXTURA LISA DE BASE ACRILICA, USO INTERNO E EXTERNO</t>
  </si>
  <si>
    <t>Emassamento PVA 02demãos (interno)</t>
  </si>
  <si>
    <t>Pintura latex PVA 02 demãos (interno)</t>
  </si>
  <si>
    <t>P00003</t>
  </si>
  <si>
    <t>Tinta Latex PVA</t>
  </si>
  <si>
    <t>Pintura acrílica de piso cimentado</t>
  </si>
  <si>
    <t>TINTA ACRILICA PREMIUM PARA PISO</t>
  </si>
  <si>
    <t>FITA CREPE ROLO DE 25 MM X 50 M</t>
  </si>
  <si>
    <t>INSTALAÇÕES HIDROSSANITÁRIAS</t>
  </si>
  <si>
    <t>ESGOTO</t>
  </si>
  <si>
    <t>Tubo de PVC para esgoto de 40mm</t>
  </si>
  <si>
    <t>Tubo de PVC para esgoto de 50mm</t>
  </si>
  <si>
    <t>Tubo de PVC para esgoto de 100mm</t>
  </si>
  <si>
    <t>H00001</t>
  </si>
  <si>
    <t>Curva 90° longa de 40mm</t>
  </si>
  <si>
    <t>CURVA DE PVC 90 GRAUS, SOLDAVEL, 40 MM, COR MARROM, PARA AGUA FRIA PREDIAL</t>
  </si>
  <si>
    <t>ADESIVO PLASTICO PARA PVC, FRASCO COM 175 GR</t>
  </si>
  <si>
    <t>Curva 90° longa de 50mm</t>
  </si>
  <si>
    <t>CURVA DE PVC 90 GRAUS, SOLDAVEL, 50 MM, COR MARROM, PARA AGUA FRIA PREDIAL</t>
  </si>
  <si>
    <t>Joelho 90° de 100mm</t>
  </si>
  <si>
    <t>ANEL BORRACHA PARA TUBO ESGOTO PREDIAL, DN 100 MM (NBR 5688)</t>
  </si>
  <si>
    <t>JOELHO PVC, SOLDAVEL, PB, 90 GRAUS, DN 100 MM, PARA ESGOTO PREDIAL</t>
  </si>
  <si>
    <t>PASTA LUBRIFICANTE PARA TUBOS E CONEXOES COM JUNTA ELASTICA, EMBALAGEM DE *400* GR (USO EM PVC, ACO, POLIETILENO E OUTROS)</t>
  </si>
  <si>
    <t>Joelho de 45° de 40mm</t>
  </si>
  <si>
    <t>JOELHO PVC, SOLDAVEL, BB, 45 GRAUS, DN 40 MM, PARA ESGOTO PREDIAL</t>
  </si>
  <si>
    <t>Tê de 100x50</t>
  </si>
  <si>
    <t>H00337</t>
  </si>
  <si>
    <t>Te PVC c/ redução 100mm x 50mm - LS</t>
  </si>
  <si>
    <t>11.9</t>
  </si>
  <si>
    <t>Caixa sinfonada de 100x100x50</t>
  </si>
  <si>
    <t>CAIXA SIFONADA PVC, 100 X 100 X 50 MM, COM GRELHA REDONDA, BRANCA</t>
  </si>
  <si>
    <t>11.10</t>
  </si>
  <si>
    <t>POÇO DE INSPEÇÃO CIRCULAR PARA ESGOTO, EM CONCRETO PRÉ-MOLDADO, DIÂMETRO INTERNO = 0,6 M, PROFUNDIDADE = 1 M, EXCLUINDO TAMPÃO. AF_12/2020</t>
  </si>
  <si>
    <t>PEÇA CIRCULAR PRÉ-MOLDADA, VOLUME DE CONCRETO DE 10 A 30 LITROS, TAXA DE FIBRA DE POLIPROPILENO APROXIMADA DE 6 KG/M³. AF_01/2018_PS</t>
  </si>
  <si>
    <t>ARGAMASSA TRAÇO 1:3 (EM VOLUME DE CIMENTO E AREIA MÉDIA ÚMIDA) COM ADIÇÃO DE IMPERMEABILIZANTE, PREPARO MECÂNICO COM BETONEIRA 400 L. AF_08/2019</t>
  </si>
  <si>
    <t>11.11</t>
  </si>
  <si>
    <t>caixa de passagem em alvenaria 80x80x80</t>
  </si>
  <si>
    <t>11.12</t>
  </si>
  <si>
    <t>Sumidouro em alvenaria c/ tpo.em concreto 1,2x1,2x2,00 - Cap.10pessoas</t>
  </si>
  <si>
    <t>H00062</t>
  </si>
  <si>
    <t>Sumidouro cap=10 pessoas</t>
  </si>
  <si>
    <t>11.13</t>
  </si>
  <si>
    <t>Fossa séptica 1,2x1,2x2,00</t>
  </si>
  <si>
    <t>H00061</t>
  </si>
  <si>
    <t>Fossa septica cap= 10 pessoas</t>
  </si>
  <si>
    <t>11.14</t>
  </si>
  <si>
    <t>Filtro 1,2x1,2x2,00</t>
  </si>
  <si>
    <t>PEDRA BRITADA N. 0, OU PEDRISCO (4,8 A 9,5 MM) POSTO PEDREIRA/FORNECEDOR, SEM FRETE</t>
  </si>
  <si>
    <t>ANEL EM CONCRETO ARMADO, LISO, PARA POCOS DE VISITA, POCOS DE INSPECAO, FOSSAS SEPTICAS E SUMIDOUROS, SEM FUNDO, DIAMETRO INTERNO DE 1,20 M E ALTURA DE 0,50 M</t>
  </si>
  <si>
    <t>PEÇA CIRCULAR PRÉ-MOLDADA, VOLUME DE CONCRETO DE 30 A 100 LITROS, TAXA DE AÇO APROXIMADA DE 30KG/M³. AF_01/2018</t>
  </si>
  <si>
    <t>11.15</t>
  </si>
  <si>
    <t>Tubo de PVC soldável 20mm</t>
  </si>
  <si>
    <t>TUBO PVC, SOLDAVEL, DE 20 MM, AGUA FRIA (NBR-5648)</t>
  </si>
  <si>
    <t>11.16</t>
  </si>
  <si>
    <t>Tubo de PVC soldável 25mm</t>
  </si>
  <si>
    <t>TUBO PVC, SOLDAVEL, DE 25 MM, AGUA FRIA (NBR-5648)</t>
  </si>
  <si>
    <t>11.17</t>
  </si>
  <si>
    <t>Tubo de PVC soldável 32mm</t>
  </si>
  <si>
    <t>TUBO PVC, SOLDAVEL, DE 32 MM, AGUA FRIA (NBR-5648)</t>
  </si>
  <si>
    <t>11.18</t>
  </si>
  <si>
    <t>Tubo de PVC soldável 40mm</t>
  </si>
  <si>
    <t>TUBO PVC, SOLDAVEL, DE 40 MM, AGUA FRIA (NBR-5648)</t>
  </si>
  <si>
    <t>11.19</t>
  </si>
  <si>
    <t>Tubo de PVC soldável 50mm</t>
  </si>
  <si>
    <t>TUBO PVC, SOLDAVEL, DE 50 MM, AGUA FRIA (NBR-5648)</t>
  </si>
  <si>
    <t>11.20</t>
  </si>
  <si>
    <t>Joelho 90° soldável de 20mm</t>
  </si>
  <si>
    <t>JOELHO PVC, SOLDAVEL, 90 GRAUS, 20 MM, COR MARROM, PARA AGUA FRIA PREDIAL</t>
  </si>
  <si>
    <t>11.21</t>
  </si>
  <si>
    <t>Joelho 90° soldável de 32mm</t>
  </si>
  <si>
    <t>JOELHO PVC, SOLDAVEL, 90 GRAUS, 32 MM, COR MARROM, PARA AGUA FRIA PREDIAL</t>
  </si>
  <si>
    <t>11.22</t>
  </si>
  <si>
    <t>Joelho 90° soldável de 40mm</t>
  </si>
  <si>
    <t>JOELHO PVC, SOLDAVEL, 90 GRAUS, 40 MM, COR MARROM, PARA AGUA FRIA PREDIAL</t>
  </si>
  <si>
    <t>11.23</t>
  </si>
  <si>
    <t>Joelho 90° soldável de 50mm</t>
  </si>
  <si>
    <t>JOELHO PVC, SOLDAVEL, 90 GRAUS, 50 MM, COR MARROM, PARA AGUA FRIA PREDIAL</t>
  </si>
  <si>
    <t>11.24</t>
  </si>
  <si>
    <t>Tê 90° soldável de 20mm</t>
  </si>
  <si>
    <t>H00115</t>
  </si>
  <si>
    <t>Te em PVC - JS - 20mm (LH)</t>
  </si>
  <si>
    <t>11.25</t>
  </si>
  <si>
    <t>Tê 90° soldável de 40mm</t>
  </si>
  <si>
    <t>H00118</t>
  </si>
  <si>
    <t>Te em PVC - JS - 40mm (LH)</t>
  </si>
  <si>
    <t>11.26</t>
  </si>
  <si>
    <t>Tê 90° soldável de 50mm</t>
  </si>
  <si>
    <t>H00119</t>
  </si>
  <si>
    <t>Te em PVC - JS - 50mm (LH)</t>
  </si>
  <si>
    <t>11.27</t>
  </si>
  <si>
    <t>Tê de redução 90° soldável de 25x20</t>
  </si>
  <si>
    <t>H00357</t>
  </si>
  <si>
    <t>Te de redução 90° JS - 25mm x 20mm (LH)</t>
  </si>
  <si>
    <t>11.28</t>
  </si>
  <si>
    <t>Tê de redução 90° soldável de 40x32</t>
  </si>
  <si>
    <t>H00397</t>
  </si>
  <si>
    <t>Tê de redução 90º JS - 40mm x 32mm (LH)</t>
  </si>
  <si>
    <t>11.29</t>
  </si>
  <si>
    <t>Tê de redução 90° soldável de 50x40</t>
  </si>
  <si>
    <t>H00398</t>
  </si>
  <si>
    <t>Tê de redução 90º JS - 50mm x 40mm (LH)</t>
  </si>
  <si>
    <t>11.30</t>
  </si>
  <si>
    <t>Joelho 90° soldável 25 mm</t>
  </si>
  <si>
    <t>JOELHO PVC, SOLDAVEL, 90 GRAUS, 25 MM, COR MARROM, PARA AGUA FRIA PREDIAL</t>
  </si>
  <si>
    <t>11.31</t>
  </si>
  <si>
    <t>Joelho 90° soldável 32 mm</t>
  </si>
  <si>
    <t>11.32</t>
  </si>
  <si>
    <t>Luva de Redução 25x20</t>
  </si>
  <si>
    <t>LUVA DE REDUCAO SOLDAVEL, PVC, 25 MM X 20 MM, PARA AGUA FRIA PREDIAL</t>
  </si>
  <si>
    <t>11.33</t>
  </si>
  <si>
    <t>Luva de redução 32x25</t>
  </si>
  <si>
    <t>LUVA DE REDUCAO SOLDAVEL, PVC, 32 MM X 25 MM, PARA AGUA FRIA PREDIAL</t>
  </si>
  <si>
    <t>11.34</t>
  </si>
  <si>
    <t>Joelho 90° soldável com bucha de latão 20x1/2</t>
  </si>
  <si>
    <t>JOELHO PVC, SOLDAVEL, COM BUCHA DE LATAO, 90 GRAUS, 25 MM X 1/2", PARA AGUA FRIA PREDIAL</t>
  </si>
  <si>
    <t>11.35</t>
  </si>
  <si>
    <t>Te de 90° com bucha de latão 20x1/2</t>
  </si>
  <si>
    <t>H00388</t>
  </si>
  <si>
    <t>Tê em PVC - SRM - 20mm x 1/2" (LH)</t>
  </si>
  <si>
    <t>11.36</t>
  </si>
  <si>
    <t>Caixa para hidrômetro</t>
  </si>
  <si>
    <t>FITA VEDA ROSCA EM ROLOS DE 18 MM X 50 M (L X C)</t>
  </si>
  <si>
    <t>HIDROMETRO UNIJATO / MEDIDOR DE AGUA, DN 1/2", VAZAO MAXIMA DE 1,5 M3/H, PARA AGUA POTAVEL FRIA, RELOJOARIA PLANA, CLASSE B, HORIZONTAL (SEM CONEXOES)</t>
  </si>
  <si>
    <t>11.37</t>
  </si>
  <si>
    <t>Registro de pressão soldável 20mm</t>
  </si>
  <si>
    <t>H00168</t>
  </si>
  <si>
    <t>Registro de pressao c/ canopla 3/4"</t>
  </si>
  <si>
    <t>H00055</t>
  </si>
  <si>
    <t>Fita de vedacao</t>
  </si>
  <si>
    <t>11.38</t>
  </si>
  <si>
    <t>Registro de gaveta soldável 25mm</t>
  </si>
  <si>
    <t>H00164</t>
  </si>
  <si>
    <t>Registro de gaveta c/ canopla 1"</t>
  </si>
  <si>
    <t>LOUÇAS E ACESSÓRIOS</t>
  </si>
  <si>
    <t>11.39</t>
  </si>
  <si>
    <t>vaso com caixa acoplada</t>
  </si>
  <si>
    <t>PARAFUSO NIQUELADO COM ACABAMENTO CROMADO PARA FIXAR PECA SANITARIA, INCLUI PORCA CEGA, ARRUELA E BUCHA DE NYLON TAMANHO S-10</t>
  </si>
  <si>
    <t>ANEL DE VEDACAO, PVC FLEXIVEL, 100 MM, PARA SAIDA DE BACIA / VASO SANITARIO</t>
  </si>
  <si>
    <t>BACIA SANITARIA (VASO) COM CAIXA ACOPLADA, SIFAO APARENTE, DE LOUCA BRANCA (SEM ASSENTO)</t>
  </si>
  <si>
    <t>REJUNTE EPOXI, QUALQUER COR</t>
  </si>
  <si>
    <t>11.40</t>
  </si>
  <si>
    <t>Lavatório em louça branca sem coluna com torneira, sifão, válvula e engate</t>
  </si>
  <si>
    <t>VÁLVULA EM PLÁSTICO 1 PARA PIA, TANQUE OU LAVATÓRIO, COM OU SEM LADRÃO - FORNECIMENTO E INSTALAÇÃO. AF_01/2020</t>
  </si>
  <si>
    <t>SIFÃO DO TIPO GARRAFA/COPO EM PVC 1.1/4 X 1.1/2 - FORNECIMENTO E INSTALAÇÃO. AF_01/2020</t>
  </si>
  <si>
    <t>ENGATE FLEXÍVEL EM PLÁSTICO BRANCO, 1/2 X 30CM - FORNECIMENTO E INSTALAÇÃO. AF_01/2020</t>
  </si>
  <si>
    <t>LAVATÓRIO LOUÇA BRANCA SUSPENSO, 29,5 X 39CM OU EQUIVALENTE, PADRÃO POPULAR - FORNECIMENTO E INSTALAÇÃO. AF_01/2020</t>
  </si>
  <si>
    <t>TORNEIRA CROMADA DE MESA, 1/2 OU 3/4, PARA LAVATÓRIO, PADRÃO POPULAR - FORNECIMENTO E INSTALAÇÃO. AF_01/2020</t>
  </si>
  <si>
    <t>11.41</t>
  </si>
  <si>
    <t>Bancada de marmore sintético 120x60cm com cuba, válvula sifão e torneira.</t>
  </si>
  <si>
    <t>VÁLVULA EM PLÁSTICO CROMADO TIPO AMERICANA 3.1/2 X 1.1/2 SEM ADAPTADOR PARA PIA - FORNECIMENTO E INSTALAÇÃO. AF_01/2020</t>
  </si>
  <si>
    <t>BANCADA DE MÁRMORE SINTÉTICO, DE 120 X 60CM, COM CUBA INTEGRADA - FORNECIMENTO E INSTALAÇÃO. AF_01/2020</t>
  </si>
  <si>
    <t>TORNEIRA CROMADA LONGA, DE PAREDE, 1/2 OU 3/4, PARA PIA DE COZINHA, PADRÃO POPULAR - FORNECIMENTO E INSTALAÇÃO. AF_01/2020</t>
  </si>
  <si>
    <t>11.42</t>
  </si>
  <si>
    <t>Torneira cromada para jardim</t>
  </si>
  <si>
    <t>FITA VEDA ROSCA EM ROLOS DE 18 MM X 10 M (L X C)</t>
  </si>
  <si>
    <t>TORNEIRA METALICA CROMADA, RETA, DE PAREDE, PARA COZINHA, SEM BICO, SEM AREJADOR, PADRAO POPULAR, 1/2 " OU 3/4 " (REF 1158)</t>
  </si>
  <si>
    <t>11.43</t>
  </si>
  <si>
    <t>Tanque</t>
  </si>
  <si>
    <t>TANQUE DE MÁRMORE SINTÉTICO SUSPENSO, 22L OU EQUIVALENTE - FORNECIMENTO E INSTALAÇÃO. AF_01/2020</t>
  </si>
  <si>
    <t>TORNEIRA CROMADA 1/2 OU 3/4 PARA TANQUE, PADRÃO POPULAR - FORNECIMENTO E INSTALAÇÃO. AF_01/2020</t>
  </si>
  <si>
    <t>11.44</t>
  </si>
  <si>
    <t>Chuveiro plástico simples</t>
  </si>
  <si>
    <t>H00043</t>
  </si>
  <si>
    <t>11.45</t>
  </si>
  <si>
    <t>Caixa d'água de 3000L</t>
  </si>
  <si>
    <t>H00186</t>
  </si>
  <si>
    <t>Flange de aco galvanizado - 50mm</t>
  </si>
  <si>
    <t>H00185</t>
  </si>
  <si>
    <t>Flange de aco galvanizado - 25mm</t>
  </si>
  <si>
    <t>D00224</t>
  </si>
  <si>
    <t>Viga de peroba 6x16cm</t>
  </si>
  <si>
    <t>H00184</t>
  </si>
  <si>
    <t>Flange de aco galvanizado - 20mm</t>
  </si>
  <si>
    <t>H00421</t>
  </si>
  <si>
    <t>Reservatório em polietileno de 3.000 L</t>
  </si>
  <si>
    <t>12.1</t>
  </si>
  <si>
    <t>Geral (QDG)</t>
  </si>
  <si>
    <t>12.1.1</t>
  </si>
  <si>
    <t>Quadro de distribuição de embutir com 40 elementos</t>
  </si>
  <si>
    <t>12.1.2</t>
  </si>
  <si>
    <t>Eletroduto de PVC rígido com rosca de 3/4"</t>
  </si>
  <si>
    <t>ELETRODUTO DE PVC RIGIDO ROSCAVEL DE 3/4 ", SEM LUVA</t>
  </si>
  <si>
    <t>12.1.3</t>
  </si>
  <si>
    <t>Eletroduto de PVC rígido com rosca de 1"</t>
  </si>
  <si>
    <t>ELETRODUTO DE PVC RIGIDO ROSCAVEL DE 1 ", SEM LUVA</t>
  </si>
  <si>
    <t>12.1.4</t>
  </si>
  <si>
    <t>Eletroduto de PVC rígido com rosca de 1.1/4"</t>
  </si>
  <si>
    <t>ELETRODUTO DE PVC RIGIDO ROSCAVEL DE 1 1/4 ", SEM LUVA</t>
  </si>
  <si>
    <t>12.1.5</t>
  </si>
  <si>
    <t>Eletroduto de PVC rígido com rosca de 2"</t>
  </si>
  <si>
    <t>ELETRODUTO DE PVC RIGIDO ROSCAVEL DE 2 ", SEM LUVA</t>
  </si>
  <si>
    <t>12.1.6</t>
  </si>
  <si>
    <t>Curva de 90° para eletroduto de pvc rígido com rosca de 3/4"</t>
  </si>
  <si>
    <t>E00275</t>
  </si>
  <si>
    <t>Curva 90º p/ elet. PVC 3/4" (IE)</t>
  </si>
  <si>
    <t>12.1.7</t>
  </si>
  <si>
    <t>Curva de 90° para eletroduto de pvc rígido com rosca de 1"</t>
  </si>
  <si>
    <t>E00356</t>
  </si>
  <si>
    <t>Curva 90º p/ elet. PVC 1" (IE)</t>
  </si>
  <si>
    <t>12.1.8</t>
  </si>
  <si>
    <t>Curva de 90° para eletroduto de pvc rígido com rosca de 2"</t>
  </si>
  <si>
    <t>E00528</t>
  </si>
  <si>
    <t>Curva 90° p/ elet PVC 2" (IE)</t>
  </si>
  <si>
    <t>12.1.9</t>
  </si>
  <si>
    <t>Cabo de cobre preto Ø2,5mm²</t>
  </si>
  <si>
    <t>12.1.10</t>
  </si>
  <si>
    <t>Cabo de cobre azul Ø2,5mm²</t>
  </si>
  <si>
    <t>12.1.11</t>
  </si>
  <si>
    <t>Cabo de cobre branco Ø2,5mm²</t>
  </si>
  <si>
    <t>12.1.12</t>
  </si>
  <si>
    <t>Cabo de cobre verde Ø2,5mm²</t>
  </si>
  <si>
    <t>12.1.13</t>
  </si>
  <si>
    <t>cabo de cobre preto Ø4,0mm²</t>
  </si>
  <si>
    <t>CABO DE COBRE, FLEXIVEL, CLASSE 4 OU 5, ISOLACAO EM PVC/A, ANTICHAMA BWF-B, COBERTURA PVC-ST1, ANTICHAMA BWF-B, 1 CONDUTOR, 0,6/1 KV, SECAO NOMINAL 4 MM2</t>
  </si>
  <si>
    <t>CABO DE COBRE, FLEXIVEL, CLASSE 4 OU 5, ISOLACAO EM PVC/A, ANTICHAMA BWF-B, COBERTURA PVC-ST1, ANTICHAMA BWF-B, 1 CONDUTOR, 0,6/1 KV, SECAO NOMINAL 2,5 MM2</t>
  </si>
  <si>
    <t>12.1.14</t>
  </si>
  <si>
    <t>cabo de cobre verde Ø4,0mm²</t>
  </si>
  <si>
    <t>12.1.15</t>
  </si>
  <si>
    <t>Disjuntor 1P de 15A</t>
  </si>
  <si>
    <t>TERMINAL A COMPRESSAO EM COBRE ESTANHADO PARA CABO 2,5 MM2, 1 FURO E 1 COMPRESSAO, PARA PARAFUSO DE FIXACAO M5</t>
  </si>
  <si>
    <t>DISJUNTOR TIPO DIN/IEC, MONOPOLAR DE 6 ATE 32A</t>
  </si>
  <si>
    <t>12.1.16</t>
  </si>
  <si>
    <t>Disjuntor 2P de 15A</t>
  </si>
  <si>
    <t>DISJUNTOR TIPO DIN/IEC, BIPOLAR DE 6 ATE 32A</t>
  </si>
  <si>
    <t>12.1.17</t>
  </si>
  <si>
    <t>Disjuntor 2P de 25A</t>
  </si>
  <si>
    <t>TERMINAL A COMPRESSAO EM COBRE ESTANHADO PARA CABO 4 MM2, 1 FURO E 1 COMPRESSAO, PARA PARAFUSO DE FIXACAO M5</t>
  </si>
  <si>
    <t>12.1.18</t>
  </si>
  <si>
    <t>Reator de partida rápida simples 1x40W</t>
  </si>
  <si>
    <t>REATOR ELETRONICO BIVOLT PARA 1 LAMPADA FLUORESCENTE DE 36/40 W</t>
  </si>
  <si>
    <t>12.1.19</t>
  </si>
  <si>
    <t>Reator de partida rápida duplo 2x40W</t>
  </si>
  <si>
    <t>REATOR ELETRONICO BIVOLT PARA 2 LAMPADAS FLUORESCENTES DE 36/40 W</t>
  </si>
  <si>
    <t>12.1.20</t>
  </si>
  <si>
    <t>caixa de fundo móvel simples</t>
  </si>
  <si>
    <t>CAIXA OCTOGONAL DE FUNDO MOVEL, EM PVC, DE 4" X 4", PARA ELETRODUTO FLEXIVEL CORRUGADO</t>
  </si>
  <si>
    <t>12.1.21</t>
  </si>
  <si>
    <t>caixa de 2x4"</t>
  </si>
  <si>
    <t>CAIXA DE PASSAGEM, EM PVC, DE 4" X 2", PARA ELETRODUTO FLEXIVEL CORRUGADO</t>
  </si>
  <si>
    <t>ARGAMASSA TRAÇO 1:3 (EM VOLUME DE CIMENTO E AREIA MÉDIA ÚMIDA), PREPARO MANUAL. AF_08/2019</t>
  </si>
  <si>
    <t xml:space="preserve">12.2 </t>
  </si>
  <si>
    <t>Iluminação e Tomadas</t>
  </si>
  <si>
    <t>12.2.1</t>
  </si>
  <si>
    <t>Tomada 2P 2x4"</t>
  </si>
  <si>
    <t>TOMADA MÉDIA DE EMBUTIR (1 MÓDULO), 2P+T 10 A, SEM SUPORTE E SEM PLACA - FORNECIMENTO E INSTALAÇÃO. AF_12/2015</t>
  </si>
  <si>
    <t>12.2.2</t>
  </si>
  <si>
    <t>Tomada 2P+T 2x4"</t>
  </si>
  <si>
    <t>12.2.3</t>
  </si>
  <si>
    <t>Interruptor simples com tomada 2x4"</t>
  </si>
  <si>
    <t>INTERRUPTOR SIMPLES (1 MÓDULO) COM 1 TOMADA DE EMBUTIR 2P+T 10 A, SEM SUPORTE E SEM PLACA - FORNECIMENTO E INSTALAÇÃO. AF_12/2015</t>
  </si>
  <si>
    <t>12.2.4</t>
  </si>
  <si>
    <t>Interruptor simples 2x4"</t>
  </si>
  <si>
    <t>INTERRUPTOR SIMPLES (1 MÓDULO), 10A/250V, SEM SUPORTE E SEM PLACA - FORNECIMENTO E INSTALAÇÃO. AF_12/2015</t>
  </si>
  <si>
    <t>12.2.5</t>
  </si>
  <si>
    <t>Interruptor de 2 seções 2x4"</t>
  </si>
  <si>
    <t>INTERRUPTOR SIMPLES (2 MÓDULOS), 10A/250V, SEM SUPORTE E SEM PLACA - FORNECIMENTO E INSTALAÇÃO. AF_12/2015</t>
  </si>
  <si>
    <t>12.2.6</t>
  </si>
  <si>
    <t>Interruptor de 3 seções 2x4"</t>
  </si>
  <si>
    <t>INTERRUPTOR SIMPLES (3 MÓDULOS), 10A/250V, SEM SUPORTE E SEM PLACA - FORNECIMENTO E INSTALAÇÃO. AF_12/2015</t>
  </si>
  <si>
    <t>12.2.7</t>
  </si>
  <si>
    <t>Arandela incandescente - 40w</t>
  </si>
  <si>
    <t>LAMPADA LED 6 W BIVOLT BRANCA, FORMATO TRADICIONAL (BASE E27)</t>
  </si>
  <si>
    <t>LUMINARIA TIPO TARTARUGA PARA AREA EXTERNA EM ALUMINIO, COM GRADE, PARA 1 LAMPADA, BASE E27, POTENCIA MAXIMA 40/60 W (NAO INCLUI LAMPADA)</t>
  </si>
  <si>
    <t>12.2.8</t>
  </si>
  <si>
    <t>Luminária fluorescente 1x36w com lâmpada- completa</t>
  </si>
  <si>
    <t>LUMINARIA DE SOBREPOR EM CHAPA DE ACO PARA 1 LAMPADA FLUORESCENTE DE *36*W, ALETADA, COMPLETA (LAMPADA E REATOR INCLUSOS)</t>
  </si>
  <si>
    <t>12.2.9</t>
  </si>
  <si>
    <t>Luminária fluorescente 2x36w com lâmpada- completa</t>
  </si>
  <si>
    <t>LUMINARIA DE SOBREPOR EM CHAPA DE ACO PARA 2 LAMPADAS FLUORESCENTES DE *36* W, ALETADA, COMPLETA (LAMPADAS E REATOR INCLUSOS)</t>
  </si>
  <si>
    <t>INSTAL. DE SISTEMA DE COMBATE A INCÊNDIO</t>
  </si>
  <si>
    <t>13.1</t>
  </si>
  <si>
    <t>Luminária de mergência, bloco autonomo duração de 120min.</t>
  </si>
  <si>
    <t>unid</t>
  </si>
  <si>
    <t>13.2</t>
  </si>
  <si>
    <t>Placas de sinalização (saída de emergência)</t>
  </si>
  <si>
    <t>D00391</t>
  </si>
  <si>
    <t>Placa de sinalização metálica</t>
  </si>
  <si>
    <t>13.3</t>
  </si>
  <si>
    <t>Extintor de PQS ABC 6kg - Fornecimento e instalação</t>
  </si>
  <si>
    <t>BUCHA DE NYLON, DIAMETRO DO FURO 8 MM, COMPRIMENTO 40 MM, COM PARAFUSO DE ROSCA SOBERBA, CABECA CHATA, FENDA SIMPLES, 4,8 X 50 MM</t>
  </si>
  <si>
    <t>EXTINTOR DE INCENDIO PORTATIL COM CARGA DE PO QUIMICO SECO (PQS) DE 6 KG, CLASSE BC</t>
  </si>
  <si>
    <t>DIVERSOS</t>
  </si>
  <si>
    <t>14.1</t>
  </si>
  <si>
    <t>Peitoril em mármore branco e=3cm e largura de 15cm</t>
  </si>
  <si>
    <t>PEITORIL EM MARMORE, POLIDO, BRANCO COMUM, L= *15* CM, E= *2,0* CM, COM PINGADEIRA</t>
  </si>
  <si>
    <t>ARGAMASSA TRAÇO 1:6 (EM VOLUME DE CIMENTO E AREIA MÉDIA ÚMIDA) COM ADIÇÃO DE PLASTIFICANTE PARA EMBOÇO/MASSA ÚNICA/ASSENTAMENTO DE ALVENARIA DE VEDAÇÃO, PREPARO MECÂNICO COM BETONEIRA 400 L. AF_08/2019</t>
  </si>
  <si>
    <t>MARMORISTA/GRANITEIRO COM ENCARGOS COMPLEMENTARES</t>
  </si>
  <si>
    <t>SERRA CIRCULAR DE BANCADA COM MOTOR ELÉTRICO POTÊNCIA DE 5HP, COM COIFA PARA DISCO 10" - CHP DIURNO. AF_08/2015</t>
  </si>
  <si>
    <t>SERRA CIRCULAR DE BANCADA COM MOTOR ELÉTRICO POTÊNCIA DE 5HP, COM COIFA PARA DISCO 10" - CHI DIURNO. AF_08/2015</t>
  </si>
  <si>
    <t>14.2</t>
  </si>
  <si>
    <t>Barra de aço PNE</t>
  </si>
  <si>
    <t>D00335</t>
  </si>
  <si>
    <t>Barra em aço inox - 1 1/4"</t>
  </si>
  <si>
    <t>14.3</t>
  </si>
  <si>
    <t>ESCADA TIPO MARINHEIRO EM ACO CA-50 9,52MM INCLUSO PINTURA COM FUNDO ANTICORROSIVO TIPO ZARCAO</t>
  </si>
  <si>
    <t>D00212</t>
  </si>
  <si>
    <t>Escada tipo marinheiro c/ proteção</t>
  </si>
  <si>
    <t>LIMPEZA FINAL</t>
  </si>
  <si>
    <t>15.1</t>
  </si>
  <si>
    <t>Limpeza final</t>
  </si>
  <si>
    <t>7.5</t>
  </si>
  <si>
    <t>CONTRAPISO EM ARGAMASSA TRAÇO 1:4 (CIMENTO E AREIA), PREPARO MECÂNICO COM BETONEIRA 400 L, APLICADO EM ÁREAS SECAS SOBRE LAJE, ADERIDO, ACABAMENTO NÃO REFORÇADO, ESPESSURA 2CM. AF_07/2021</t>
  </si>
  <si>
    <t>CIMENTO PORTLAND COMPOSTO CP II-32</t>
  </si>
  <si>
    <t>ADITIVO ADESIVO LIQUIDO PARA ARGAMASSAS DE REVESTIMENTOS CIMENTICIOS</t>
  </si>
  <si>
    <t>ARGAMASSA TRAÇO 1:4 (EM VOLUME DE CIMENTO E AREIA MÉDIA ÚMIDA) PARA CONTRA PISO, PREPARO MECÂNICO COM BETONEIRA 400 L. AF_08/2019</t>
  </si>
  <si>
    <t>9.10</t>
  </si>
  <si>
    <t>9.11</t>
  </si>
  <si>
    <t>PORTA PIVOTANTE DE VIDRO TEMPERADO, 100X210 CM, ESPESSURA 10 MM, INCLUSIVE ACESSÓRIOS. AF_01/2021</t>
  </si>
  <si>
    <t>CONJ. DE FERRAGENS PARA PORTA DE VIDRO TEMPERADO, EM ZAMAC CROMADO, CONTEMPLANDO DOBRADICA INF., DOBRADICA SUP., PIVO PARA DOBRADICA INF., PIVO PARA DOBRADICA SUP., FECHADURA CENTRAL EM ZAMC. CROMADO, CONTRA FECHADURA DE PRESSAO</t>
  </si>
  <si>
    <t>VIDRO TEMPERADO INCOLOR PARA PORTA DE ABRIR, E = 10 MM (SEM FERRAGENS E SEM COLOCACAO)</t>
  </si>
  <si>
    <t>INSTALAÇÃO DE VIDRO TEMPERADO, E = 10 MM, ENCAIXADO EM PERFIL ALUMINIO ANODIZADO. AF_01/2021_PS</t>
  </si>
  <si>
    <t>VIDRO TEMPERADO INCOLOR E = 10 MM, SEM COLOCACAO</t>
  </si>
  <si>
    <t>SECRETARIA MUNICIPAL DE TRANSPORTES, OBRAS E SERVIÇOS PÚBLICOS</t>
  </si>
  <si>
    <t>REFORMA E AMPLIAÇÃO DA UNIDADE BÁSICA DE SAÚDE - VILA DA BOA ESPERANÇA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</si>
</sst>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
  </numFmts>
  <fonts count="11" x14ac:knownFonts="1">
    <font>
      <sz val="11"/>
      <name val="Arial"/>
      <family val="1"/>
    </font>
    <font>
      <b/>
      <sz val="11"/>
      <name val="Arial"/>
      <family val="1"/>
    </font>
    <font>
      <b/>
      <sz val="10"/>
      <color rgb="FF000000"/>
      <name val="Arial"/>
      <family val="1"/>
    </font>
    <font>
      <b/>
      <sz val="10"/>
      <name val="Arial"/>
      <family val="1"/>
    </font>
    <font>
      <sz val="10"/>
      <color rgb="FF000000"/>
      <name val="Arial"/>
      <family val="1"/>
    </font>
    <font>
      <sz val="10"/>
      <name val="Arial"/>
      <family val="1"/>
    </font>
    <font>
      <sz val="10"/>
      <name val="Arial"/>
      <family val="2"/>
    </font>
    <font>
      <b/>
      <sz val="12"/>
      <name val="Arial"/>
      <family val="1"/>
    </font>
    <font>
      <sz val="12"/>
      <name val="Arial"/>
      <family val="1"/>
    </font>
    <font>
      <b/>
      <sz val="12"/>
      <name val="Times New Roman"/>
      <family val="1"/>
    </font>
    <font>
      <sz val="10"/>
      <color rgb="FF000000"/>
      <name val="Arial"/>
      <family val="2"/>
    </font>
  </fonts>
  <fills count="8">
    <fill>
      <patternFill patternType="none"/>
    </fill>
    <fill>
      <patternFill patternType="gray125"/>
    </fill>
    <fill>
      <patternFill patternType="solid">
        <fgColor rgb="FFD6D6D6"/>
      </patternFill>
    </fill>
    <fill>
      <patternFill patternType="solid">
        <fgColor rgb="FFEFEFEF"/>
      </patternFill>
    </fill>
    <fill>
      <patternFill patternType="solid">
        <fgColor rgb="FFD8ECF6"/>
      </patternFill>
    </fill>
    <fill>
      <patternFill patternType="solid">
        <fgColor rgb="FFDFF0D8"/>
      </patternFill>
    </fill>
    <fill>
      <patternFill patternType="solid">
        <fgColor rgb="FFFFFFFF"/>
      </patternFill>
    </fill>
    <fill>
      <patternFill patternType="solid">
        <fgColor theme="0"/>
        <bgColor indexed="64"/>
      </patternFill>
    </fill>
  </fills>
  <borders count="9">
    <border>
      <left/>
      <right/>
      <top/>
      <bottom/>
      <diagonal/>
    </border>
    <border>
      <left/>
      <right/>
      <top style="thick">
        <color rgb="FF000000"/>
      </top>
      <bottom/>
      <diagonal/>
    </border>
    <border>
      <left style="thin">
        <color rgb="FFCCCCCC"/>
      </left>
      <right style="thin">
        <color rgb="FFCCCCCC"/>
      </right>
      <top style="thin">
        <color rgb="FFCCCCCC"/>
      </top>
      <bottom style="thin">
        <color rgb="FFCCCCCC"/>
      </bottom>
      <diagonal/>
    </border>
    <border>
      <left style="thin">
        <color rgb="FFCCCCCC"/>
      </left>
      <right style="thin">
        <color rgb="FFCCCCCC"/>
      </right>
      <top/>
      <bottom style="thin">
        <color rgb="FFCCCCCC"/>
      </bottom>
      <diagonal/>
    </border>
    <border>
      <left style="thin">
        <color rgb="FFCCCCCC"/>
      </left>
      <right/>
      <top style="thin">
        <color rgb="FFCCCCCC"/>
      </top>
      <bottom style="thin">
        <color rgb="FFCCCCCC"/>
      </bottom>
      <diagonal/>
    </border>
    <border>
      <left/>
      <right style="thin">
        <color rgb="FFCCCCCC"/>
      </right>
      <top style="thin">
        <color rgb="FFCCCCCC"/>
      </top>
      <bottom style="thin">
        <color rgb="FFCCCCCC"/>
      </bottom>
      <diagonal/>
    </border>
    <border>
      <left style="thin">
        <color rgb="FFCCCCCC"/>
      </left>
      <right/>
      <top/>
      <bottom style="thin">
        <color rgb="FFCCCCCC"/>
      </bottom>
      <diagonal/>
    </border>
    <border>
      <left/>
      <right style="thin">
        <color rgb="FFCCCCCC"/>
      </right>
      <top/>
      <bottom style="thin">
        <color rgb="FFCCCCCC"/>
      </bottom>
      <diagonal/>
    </border>
    <border>
      <left/>
      <right/>
      <top/>
      <bottom style="medium">
        <color indexed="64"/>
      </bottom>
      <diagonal/>
    </border>
  </borders>
  <cellStyleXfs count="2">
    <xf numFmtId="0" fontId="0" fillId="0" borderId="0"/>
    <xf numFmtId="0" fontId="6" fillId="0" borderId="0"/>
  </cellStyleXfs>
  <cellXfs count="133">
    <xf numFmtId="0" fontId="0" fillId="0" borderId="0" xfId="0"/>
    <xf numFmtId="0" fontId="3" fillId="6" borderId="0" xfId="0" applyFont="1" applyFill="1" applyAlignment="1">
      <alignment horizontal="right" vertical="top" wrapText="1"/>
    </xf>
    <xf numFmtId="0" fontId="4" fillId="5" borderId="1" xfId="0" applyFont="1" applyFill="1" applyBorder="1" applyAlignment="1">
      <alignment horizontal="left" vertical="top" wrapText="1"/>
    </xf>
    <xf numFmtId="164" fontId="3" fillId="6" borderId="0" xfId="0" applyNumberFormat="1" applyFont="1" applyFill="1" applyAlignment="1">
      <alignment horizontal="right" vertical="top" wrapText="1"/>
    </xf>
    <xf numFmtId="4" fontId="5" fillId="6" borderId="0" xfId="0" applyNumberFormat="1" applyFont="1" applyFill="1" applyAlignment="1">
      <alignment horizontal="right" vertical="top" wrapText="1"/>
    </xf>
    <xf numFmtId="0" fontId="5" fillId="6" borderId="0" xfId="0" applyFont="1" applyFill="1" applyAlignment="1">
      <alignment horizontal="right" vertical="top" wrapText="1"/>
    </xf>
    <xf numFmtId="0" fontId="5" fillId="2" borderId="2" xfId="0" applyFont="1" applyFill="1" applyBorder="1" applyAlignment="1">
      <alignment horizontal="center" vertical="top" wrapText="1"/>
    </xf>
    <xf numFmtId="0" fontId="5" fillId="2" borderId="2" xfId="0" applyFont="1" applyFill="1" applyBorder="1" applyAlignment="1">
      <alignment horizontal="left" vertical="top" wrapText="1"/>
    </xf>
    <xf numFmtId="0" fontId="5" fillId="2" borderId="2" xfId="0" applyFont="1" applyFill="1" applyBorder="1" applyAlignment="1">
      <alignment horizontal="right" vertical="top" wrapText="1"/>
    </xf>
    <xf numFmtId="164" fontId="4" fillId="5" borderId="2" xfId="0" applyNumberFormat="1" applyFont="1" applyFill="1" applyBorder="1" applyAlignment="1">
      <alignment horizontal="right" vertical="top" wrapText="1"/>
    </xf>
    <xf numFmtId="0" fontId="4" fillId="5" borderId="2" xfId="0" applyFont="1" applyFill="1" applyBorder="1" applyAlignment="1">
      <alignment horizontal="center" vertical="top" wrapText="1"/>
    </xf>
    <xf numFmtId="0" fontId="4" fillId="5" borderId="2" xfId="0" applyFont="1" applyFill="1" applyBorder="1" applyAlignment="1">
      <alignment horizontal="left" vertical="top" wrapText="1"/>
    </xf>
    <xf numFmtId="0" fontId="4" fillId="5" borderId="2" xfId="0" applyFont="1" applyFill="1" applyBorder="1" applyAlignment="1">
      <alignment horizontal="right" vertical="top" wrapText="1"/>
    </xf>
    <xf numFmtId="0" fontId="1" fillId="6" borderId="2" xfId="0" applyFont="1" applyFill="1" applyBorder="1" applyAlignment="1">
      <alignment horizontal="right" vertical="top" wrapText="1"/>
    </xf>
    <xf numFmtId="0" fontId="1" fillId="6" borderId="2" xfId="0" applyFont="1" applyFill="1" applyBorder="1" applyAlignment="1">
      <alignment horizontal="center" vertical="top" wrapText="1"/>
    </xf>
    <xf numFmtId="0" fontId="1" fillId="6" borderId="2" xfId="0" applyFont="1" applyFill="1" applyBorder="1" applyAlignment="1">
      <alignment horizontal="left" vertical="top" wrapText="1"/>
    </xf>
    <xf numFmtId="4" fontId="2" fillId="4" borderId="2" xfId="0" applyNumberFormat="1" applyFont="1" applyFill="1" applyBorder="1" applyAlignment="1">
      <alignment horizontal="right" vertical="top" wrapText="1"/>
    </xf>
    <xf numFmtId="0" fontId="2" fillId="4" borderId="2" xfId="0" applyFont="1" applyFill="1" applyBorder="1" applyAlignment="1">
      <alignment horizontal="left" vertical="top" wrapText="1"/>
    </xf>
    <xf numFmtId="0" fontId="2" fillId="4" borderId="2" xfId="0" applyFont="1" applyFill="1" applyBorder="1" applyAlignment="1">
      <alignment horizontal="right" vertical="top" wrapText="1"/>
    </xf>
    <xf numFmtId="0" fontId="5" fillId="3" borderId="2" xfId="0" applyFont="1" applyFill="1" applyBorder="1" applyAlignment="1">
      <alignment horizontal="center" vertical="top" wrapText="1"/>
    </xf>
    <xf numFmtId="0" fontId="5" fillId="3" borderId="2" xfId="0" applyFont="1" applyFill="1" applyBorder="1" applyAlignment="1">
      <alignment horizontal="right" vertical="top" wrapText="1"/>
    </xf>
    <xf numFmtId="0" fontId="3" fillId="6" borderId="0" xfId="0" applyFont="1" applyFill="1" applyAlignment="1">
      <alignment horizontal="left" vertical="top" wrapText="1"/>
    </xf>
    <xf numFmtId="0" fontId="1" fillId="6" borderId="0" xfId="0" applyFont="1" applyFill="1" applyAlignment="1">
      <alignment horizontal="left" vertical="top" wrapText="1"/>
    </xf>
    <xf numFmtId="0" fontId="2" fillId="4" borderId="3" xfId="0" applyFont="1" applyFill="1" applyBorder="1" applyAlignment="1">
      <alignment horizontal="left" vertical="top" wrapText="1"/>
    </xf>
    <xf numFmtId="0" fontId="2" fillId="4" borderId="3" xfId="0" applyFont="1" applyFill="1" applyBorder="1" applyAlignment="1">
      <alignment horizontal="right" vertical="top" wrapText="1"/>
    </xf>
    <xf numFmtId="4" fontId="2" fillId="4" borderId="3" xfId="0" applyNumberFormat="1" applyFont="1" applyFill="1" applyBorder="1" applyAlignment="1">
      <alignment horizontal="right" vertical="top" wrapText="1"/>
    </xf>
    <xf numFmtId="0" fontId="0" fillId="0" borderId="0" xfId="0"/>
    <xf numFmtId="0" fontId="4" fillId="5" borderId="2" xfId="0" applyFont="1" applyFill="1" applyBorder="1" applyAlignment="1">
      <alignment horizontal="left" vertical="top" wrapText="1"/>
    </xf>
    <xf numFmtId="0" fontId="1" fillId="6" borderId="2" xfId="0" applyFont="1" applyFill="1" applyBorder="1" applyAlignment="1">
      <alignment horizontal="left" vertical="top" wrapText="1"/>
    </xf>
    <xf numFmtId="0" fontId="5" fillId="6" borderId="0" xfId="0" applyFont="1" applyFill="1" applyAlignment="1">
      <alignment horizontal="right" vertical="top" wrapText="1"/>
    </xf>
    <xf numFmtId="4" fontId="0" fillId="0" borderId="0" xfId="0" applyNumberFormat="1"/>
    <xf numFmtId="0" fontId="0" fillId="0" borderId="0" xfId="0"/>
    <xf numFmtId="0" fontId="5" fillId="2" borderId="2" xfId="0" applyFont="1" applyFill="1" applyBorder="1" applyAlignment="1">
      <alignment horizontal="left" vertical="top" wrapText="1"/>
    </xf>
    <xf numFmtId="0" fontId="5" fillId="6" borderId="0" xfId="0" applyFont="1" applyFill="1" applyAlignment="1">
      <alignment horizontal="right" vertical="top" wrapText="1"/>
    </xf>
    <xf numFmtId="0" fontId="1" fillId="6" borderId="2" xfId="0" applyFont="1" applyFill="1" applyBorder="1" applyAlignment="1">
      <alignment horizontal="left" vertical="top" wrapText="1"/>
    </xf>
    <xf numFmtId="0" fontId="4" fillId="5" borderId="2" xfId="0" applyFont="1" applyFill="1" applyBorder="1" applyAlignment="1">
      <alignment horizontal="left" vertical="top" wrapText="1"/>
    </xf>
    <xf numFmtId="0" fontId="5" fillId="3" borderId="2" xfId="0" applyFont="1" applyFill="1" applyBorder="1" applyAlignment="1">
      <alignment horizontal="left" vertical="top" wrapText="1"/>
    </xf>
    <xf numFmtId="0" fontId="0" fillId="0" borderId="0" xfId="0"/>
    <xf numFmtId="0" fontId="4" fillId="5" borderId="2" xfId="0" applyFont="1" applyFill="1" applyBorder="1" applyAlignment="1">
      <alignment horizontal="left" vertical="top" wrapText="1"/>
    </xf>
    <xf numFmtId="0" fontId="5" fillId="2" borderId="2" xfId="0" applyFont="1" applyFill="1" applyBorder="1" applyAlignment="1">
      <alignment horizontal="left" vertical="top" wrapText="1"/>
    </xf>
    <xf numFmtId="0" fontId="3" fillId="6" borderId="0" xfId="0" applyFont="1" applyFill="1" applyAlignment="1">
      <alignment horizontal="right" vertical="top" wrapText="1"/>
    </xf>
    <xf numFmtId="4" fontId="3" fillId="6" borderId="0" xfId="0" applyNumberFormat="1" applyFont="1" applyFill="1" applyAlignment="1">
      <alignment horizontal="right" vertical="top" wrapText="1"/>
    </xf>
    <xf numFmtId="0" fontId="5" fillId="6" borderId="0" xfId="0" applyFont="1" applyFill="1" applyAlignment="1">
      <alignment horizontal="right" vertical="top" wrapText="1"/>
    </xf>
    <xf numFmtId="0" fontId="4" fillId="5" borderId="2" xfId="0" applyFont="1" applyFill="1" applyBorder="1" applyAlignment="1">
      <alignment horizontal="left" vertical="top" wrapText="1"/>
    </xf>
    <xf numFmtId="0" fontId="5" fillId="2" borderId="2" xfId="0" applyFont="1" applyFill="1" applyBorder="1" applyAlignment="1">
      <alignment horizontal="left" vertical="top" wrapText="1"/>
    </xf>
    <xf numFmtId="4" fontId="3" fillId="6" borderId="0" xfId="0" applyNumberFormat="1" applyFont="1" applyFill="1" applyAlignment="1">
      <alignment horizontal="right" vertical="top" wrapText="1"/>
    </xf>
    <xf numFmtId="4" fontId="5" fillId="2" borderId="2" xfId="0" applyNumberFormat="1" applyFont="1" applyFill="1" applyBorder="1" applyAlignment="1">
      <alignment horizontal="center" vertical="center" wrapText="1"/>
    </xf>
    <xf numFmtId="4" fontId="5" fillId="3" borderId="2" xfId="0" applyNumberFormat="1" applyFont="1" applyFill="1" applyBorder="1" applyAlignment="1">
      <alignment horizontal="center" vertical="center" wrapText="1"/>
    </xf>
    <xf numFmtId="4" fontId="4" fillId="5" borderId="2" xfId="0" applyNumberFormat="1" applyFont="1" applyFill="1" applyBorder="1" applyAlignment="1">
      <alignment horizontal="center" vertical="center" wrapText="1"/>
    </xf>
    <xf numFmtId="0" fontId="4" fillId="5" borderId="2" xfId="0" applyFont="1" applyFill="1" applyBorder="1" applyAlignment="1">
      <alignment horizontal="center" vertical="center" wrapText="1"/>
    </xf>
    <xf numFmtId="164" fontId="4" fillId="5" borderId="2" xfId="0" applyNumberFormat="1" applyFont="1" applyFill="1" applyBorder="1" applyAlignment="1">
      <alignment horizontal="center" vertical="center" wrapText="1"/>
    </xf>
    <xf numFmtId="0" fontId="5" fillId="2" borderId="2" xfId="0" applyFont="1" applyFill="1" applyBorder="1" applyAlignment="1">
      <alignment horizontal="center" vertical="center" wrapText="1"/>
    </xf>
    <xf numFmtId="164" fontId="5" fillId="2" borderId="2" xfId="0" applyNumberFormat="1" applyFont="1" applyFill="1" applyBorder="1" applyAlignment="1">
      <alignment horizontal="center" vertical="center" wrapText="1"/>
    </xf>
    <xf numFmtId="0" fontId="5" fillId="3" borderId="2" xfId="0" applyFont="1" applyFill="1" applyBorder="1" applyAlignment="1">
      <alignment horizontal="center" vertical="center" wrapText="1"/>
    </xf>
    <xf numFmtId="164" fontId="5" fillId="3" borderId="2" xfId="0" applyNumberFormat="1" applyFont="1" applyFill="1" applyBorder="1" applyAlignment="1">
      <alignment horizontal="center" vertical="center" wrapText="1"/>
    </xf>
    <xf numFmtId="0" fontId="1" fillId="6" borderId="3" xfId="0" applyFont="1" applyFill="1" applyBorder="1" applyAlignment="1">
      <alignment horizontal="right" vertical="top" wrapText="1"/>
    </xf>
    <xf numFmtId="0" fontId="1" fillId="6" borderId="3" xfId="0" applyFont="1" applyFill="1" applyBorder="1" applyAlignment="1">
      <alignment horizontal="left" vertical="top" wrapText="1"/>
    </xf>
    <xf numFmtId="0" fontId="1" fillId="6" borderId="3" xfId="0" applyFont="1" applyFill="1" applyBorder="1" applyAlignment="1">
      <alignment horizontal="center" vertical="top" wrapText="1"/>
    </xf>
    <xf numFmtId="0" fontId="5" fillId="6" borderId="8" xfId="0" applyFont="1" applyFill="1" applyBorder="1" applyAlignment="1">
      <alignment horizontal="right" vertical="top" wrapText="1"/>
    </xf>
    <xf numFmtId="4" fontId="5" fillId="6" borderId="8" xfId="0" applyNumberFormat="1" applyFont="1" applyFill="1" applyBorder="1" applyAlignment="1">
      <alignment horizontal="right" vertical="top" wrapText="1"/>
    </xf>
    <xf numFmtId="0" fontId="3" fillId="6" borderId="8" xfId="0" applyFont="1" applyFill="1" applyBorder="1" applyAlignment="1">
      <alignment horizontal="right" vertical="top" wrapText="1"/>
    </xf>
    <xf numFmtId="4" fontId="3" fillId="6" borderId="8" xfId="0" applyNumberFormat="1" applyFont="1" applyFill="1" applyBorder="1" applyAlignment="1">
      <alignment horizontal="right" vertical="top" wrapText="1"/>
    </xf>
    <xf numFmtId="0" fontId="4" fillId="5" borderId="0" xfId="0" applyFont="1" applyFill="1" applyBorder="1" applyAlignment="1">
      <alignment horizontal="left" vertical="top" wrapText="1"/>
    </xf>
    <xf numFmtId="0" fontId="1" fillId="6" borderId="2" xfId="0" applyFont="1" applyFill="1" applyBorder="1" applyAlignment="1">
      <alignment horizontal="center" vertical="center" wrapText="1"/>
    </xf>
    <xf numFmtId="164" fontId="4" fillId="5" borderId="2" xfId="0" applyNumberFormat="1" applyFont="1" applyFill="1" applyBorder="1" applyAlignment="1">
      <alignment horizontal="right" vertical="center" wrapText="1"/>
    </xf>
    <xf numFmtId="164" fontId="5" fillId="2" borderId="2" xfId="0" applyNumberFormat="1" applyFont="1" applyFill="1" applyBorder="1" applyAlignment="1">
      <alignment horizontal="right" vertical="center" wrapText="1"/>
    </xf>
    <xf numFmtId="0" fontId="1" fillId="6" borderId="3" xfId="0" applyFont="1" applyFill="1" applyBorder="1" applyAlignment="1">
      <alignment horizontal="left" vertical="top" wrapText="1"/>
    </xf>
    <xf numFmtId="0" fontId="4" fillId="5" borderId="2" xfId="0" applyFont="1" applyFill="1" applyBorder="1" applyAlignment="1">
      <alignment horizontal="left" vertical="top" wrapText="1"/>
    </xf>
    <xf numFmtId="0" fontId="5" fillId="2" borderId="2" xfId="0" applyFont="1" applyFill="1" applyBorder="1" applyAlignment="1">
      <alignment horizontal="left" vertical="top" wrapText="1"/>
    </xf>
    <xf numFmtId="0" fontId="5" fillId="6" borderId="0" xfId="0" applyFont="1" applyFill="1" applyAlignment="1">
      <alignment horizontal="right" vertical="top" wrapText="1"/>
    </xf>
    <xf numFmtId="0" fontId="2" fillId="4" borderId="2" xfId="0" applyFont="1" applyFill="1" applyBorder="1" applyAlignment="1">
      <alignment horizontal="left" vertical="top" wrapText="1"/>
    </xf>
    <xf numFmtId="0" fontId="1" fillId="6" borderId="2" xfId="0" applyFont="1" applyFill="1" applyBorder="1" applyAlignment="1">
      <alignment horizontal="left" vertical="top" wrapText="1"/>
    </xf>
    <xf numFmtId="164" fontId="3" fillId="6" borderId="8" xfId="0" applyNumberFormat="1" applyFont="1" applyFill="1" applyBorder="1" applyAlignment="1">
      <alignment horizontal="right" vertical="top" wrapText="1"/>
    </xf>
    <xf numFmtId="0" fontId="5" fillId="6" borderId="0" xfId="0" applyFont="1" applyFill="1" applyAlignment="1">
      <alignment horizontal="right" vertical="top" wrapText="1"/>
    </xf>
    <xf numFmtId="0" fontId="1" fillId="6" borderId="2" xfId="0" applyFont="1" applyFill="1" applyBorder="1" applyAlignment="1">
      <alignment horizontal="left" vertical="top" wrapText="1"/>
    </xf>
    <xf numFmtId="0" fontId="4" fillId="5" borderId="2" xfId="0" applyFont="1" applyFill="1" applyBorder="1" applyAlignment="1">
      <alignment horizontal="left" vertical="top" wrapText="1"/>
    </xf>
    <xf numFmtId="0" fontId="5" fillId="2" borderId="2" xfId="0" applyFont="1" applyFill="1" applyBorder="1" applyAlignment="1">
      <alignment horizontal="left" vertical="top" wrapText="1"/>
    </xf>
    <xf numFmtId="0" fontId="5" fillId="3" borderId="2" xfId="0" applyFont="1" applyFill="1" applyBorder="1" applyAlignment="1">
      <alignment horizontal="left" vertical="top" wrapText="1"/>
    </xf>
    <xf numFmtId="0" fontId="2" fillId="4" borderId="3" xfId="0" applyFont="1" applyFill="1" applyBorder="1" applyAlignment="1">
      <alignment horizontal="left" vertical="top" wrapText="1"/>
    </xf>
    <xf numFmtId="0" fontId="5" fillId="6" borderId="0" xfId="0" applyFont="1" applyFill="1" applyBorder="1" applyAlignment="1">
      <alignment horizontal="right" vertical="top" wrapText="1"/>
    </xf>
    <xf numFmtId="4" fontId="5" fillId="6" borderId="0" xfId="0" applyNumberFormat="1" applyFont="1" applyFill="1" applyBorder="1" applyAlignment="1">
      <alignment horizontal="right" vertical="top" wrapText="1"/>
    </xf>
    <xf numFmtId="0" fontId="1" fillId="7" borderId="2" xfId="0" applyFont="1" applyFill="1" applyBorder="1" applyAlignment="1">
      <alignment horizontal="left" vertical="top" wrapText="1"/>
    </xf>
    <xf numFmtId="0" fontId="5" fillId="6" borderId="0" xfId="0" applyFont="1" applyFill="1" applyBorder="1" applyAlignment="1">
      <alignment horizontal="right" vertical="top" wrapText="1"/>
    </xf>
    <xf numFmtId="0" fontId="0" fillId="0" borderId="8" xfId="0" applyBorder="1"/>
    <xf numFmtId="0" fontId="5" fillId="2" borderId="2" xfId="0" applyFont="1" applyFill="1" applyBorder="1" applyAlignment="1">
      <alignment horizontal="left" vertical="top" wrapText="1"/>
    </xf>
    <xf numFmtId="0" fontId="5" fillId="3" borderId="2" xfId="0" applyFont="1" applyFill="1" applyBorder="1" applyAlignment="1">
      <alignment horizontal="left" vertical="top" wrapText="1"/>
    </xf>
    <xf numFmtId="0" fontId="5" fillId="3" borderId="2" xfId="0" applyFont="1" applyFill="1" applyBorder="1" applyAlignment="1">
      <alignment horizontal="left" vertical="top" wrapText="1"/>
    </xf>
    <xf numFmtId="0" fontId="5" fillId="2" borderId="2" xfId="0" applyFont="1" applyFill="1" applyBorder="1" applyAlignment="1">
      <alignment horizontal="left" vertical="top" wrapText="1"/>
    </xf>
    <xf numFmtId="0" fontId="4" fillId="5" borderId="2" xfId="0" applyFont="1" applyFill="1" applyBorder="1" applyAlignment="1">
      <alignment horizontal="left" vertical="top" wrapText="1"/>
    </xf>
    <xf numFmtId="0" fontId="2" fillId="4" borderId="2" xfId="0" applyFont="1" applyFill="1" applyBorder="1" applyAlignment="1">
      <alignment horizontal="left" vertical="top" wrapText="1"/>
    </xf>
    <xf numFmtId="0" fontId="2" fillId="4" borderId="3" xfId="0" applyFont="1" applyFill="1" applyBorder="1" applyAlignment="1">
      <alignment horizontal="left" vertical="top" wrapText="1"/>
    </xf>
    <xf numFmtId="0" fontId="1" fillId="6" borderId="2" xfId="0" applyFont="1" applyFill="1" applyBorder="1" applyAlignment="1">
      <alignment horizontal="left" vertical="top" wrapText="1"/>
    </xf>
    <xf numFmtId="0" fontId="4" fillId="5" borderId="2" xfId="0" applyFont="1" applyFill="1" applyBorder="1" applyAlignment="1">
      <alignment horizontal="left" vertical="top" wrapText="1"/>
    </xf>
    <xf numFmtId="0" fontId="5" fillId="2" borderId="2" xfId="0" applyFont="1" applyFill="1" applyBorder="1" applyAlignment="1">
      <alignment horizontal="left" vertical="top" wrapText="1"/>
    </xf>
    <xf numFmtId="0" fontId="5" fillId="3" borderId="2" xfId="0" applyFont="1" applyFill="1" applyBorder="1" applyAlignment="1">
      <alignment horizontal="left" vertical="top" wrapText="1"/>
    </xf>
    <xf numFmtId="0" fontId="5" fillId="3" borderId="2" xfId="0" applyFont="1" applyFill="1" applyBorder="1" applyAlignment="1">
      <alignment horizontal="left" vertical="top" wrapText="1"/>
    </xf>
    <xf numFmtId="0" fontId="5" fillId="2" borderId="2" xfId="0" applyFont="1" applyFill="1" applyBorder="1" applyAlignment="1">
      <alignment horizontal="left" vertical="top" wrapText="1"/>
    </xf>
    <xf numFmtId="0" fontId="2" fillId="4" borderId="2" xfId="0" applyFont="1" applyFill="1" applyBorder="1" applyAlignment="1">
      <alignment horizontal="left" vertical="top" wrapText="1"/>
    </xf>
    <xf numFmtId="0" fontId="2" fillId="4" borderId="3" xfId="0" applyFont="1" applyFill="1" applyBorder="1" applyAlignment="1">
      <alignment horizontal="left" vertical="top" wrapText="1"/>
    </xf>
    <xf numFmtId="0" fontId="5" fillId="3" borderId="2" xfId="0" applyFont="1" applyFill="1" applyBorder="1" applyAlignment="1">
      <alignment horizontal="left" vertical="top" wrapText="1"/>
    </xf>
    <xf numFmtId="0" fontId="5" fillId="6" borderId="0" xfId="0" applyFont="1" applyFill="1" applyAlignment="1">
      <alignment horizontal="right" vertical="top" wrapText="1"/>
    </xf>
    <xf numFmtId="0" fontId="1" fillId="6" borderId="2" xfId="0" applyFont="1" applyFill="1" applyBorder="1" applyAlignment="1">
      <alignment horizontal="left" vertical="top" wrapText="1"/>
    </xf>
    <xf numFmtId="0" fontId="4" fillId="5" borderId="2" xfId="0" applyFont="1" applyFill="1" applyBorder="1" applyAlignment="1">
      <alignment horizontal="left" vertical="top" wrapText="1"/>
    </xf>
    <xf numFmtId="0" fontId="5" fillId="2" borderId="2" xfId="0" applyFont="1" applyFill="1" applyBorder="1" applyAlignment="1">
      <alignment horizontal="left" vertical="top" wrapText="1"/>
    </xf>
    <xf numFmtId="0" fontId="1" fillId="6" borderId="3" xfId="0" applyFont="1" applyFill="1" applyBorder="1" applyAlignment="1">
      <alignment horizontal="left" vertical="top" wrapText="1"/>
    </xf>
    <xf numFmtId="0" fontId="10" fillId="5" borderId="2" xfId="0" applyFont="1" applyFill="1" applyBorder="1" applyAlignment="1">
      <alignment horizontal="left" vertical="top" wrapText="1"/>
    </xf>
    <xf numFmtId="0" fontId="1" fillId="7" borderId="3" xfId="0" applyFont="1" applyFill="1" applyBorder="1" applyAlignment="1">
      <alignment horizontal="left" vertical="top" wrapText="1"/>
    </xf>
    <xf numFmtId="0" fontId="5" fillId="3" borderId="2" xfId="0" applyFont="1" applyFill="1" applyBorder="1" applyAlignment="1">
      <alignment horizontal="left" vertical="top" wrapText="1"/>
    </xf>
    <xf numFmtId="0" fontId="1" fillId="6" borderId="2" xfId="0" applyFont="1" applyFill="1" applyBorder="1" applyAlignment="1">
      <alignment horizontal="left" vertical="top" wrapText="1"/>
    </xf>
    <xf numFmtId="0" fontId="4" fillId="5" borderId="2" xfId="0" applyFont="1" applyFill="1" applyBorder="1" applyAlignment="1">
      <alignment horizontal="left" vertical="top" wrapText="1"/>
    </xf>
    <xf numFmtId="0" fontId="5" fillId="6" borderId="0" xfId="0" applyFont="1" applyFill="1" applyAlignment="1">
      <alignment horizontal="right" vertical="top" wrapText="1"/>
    </xf>
    <xf numFmtId="0" fontId="2" fillId="4" borderId="3" xfId="0" applyFont="1" applyFill="1" applyBorder="1" applyAlignment="1">
      <alignment horizontal="left" vertical="top" wrapText="1"/>
    </xf>
    <xf numFmtId="0" fontId="5" fillId="2" borderId="2" xfId="0" applyFont="1" applyFill="1" applyBorder="1" applyAlignment="1">
      <alignment horizontal="left" vertical="top" wrapText="1"/>
    </xf>
    <xf numFmtId="0" fontId="5" fillId="2" borderId="4" xfId="0" applyFont="1" applyFill="1" applyBorder="1" applyAlignment="1">
      <alignment horizontal="left" vertical="top" wrapText="1"/>
    </xf>
    <xf numFmtId="0" fontId="5" fillId="2" borderId="5" xfId="0" applyFont="1" applyFill="1" applyBorder="1" applyAlignment="1">
      <alignment horizontal="left" vertical="top" wrapText="1"/>
    </xf>
    <xf numFmtId="0" fontId="1" fillId="6" borderId="3" xfId="0" applyFont="1" applyFill="1" applyBorder="1" applyAlignment="1">
      <alignment horizontal="left" vertical="top" wrapText="1"/>
    </xf>
    <xf numFmtId="0" fontId="5" fillId="6" borderId="0" xfId="0" applyFont="1" applyFill="1" applyBorder="1" applyAlignment="1">
      <alignment horizontal="right" vertical="top" wrapText="1"/>
    </xf>
    <xf numFmtId="0" fontId="2" fillId="4" borderId="2" xfId="0" applyFont="1" applyFill="1" applyBorder="1" applyAlignment="1">
      <alignment horizontal="left" vertical="top" wrapText="1"/>
    </xf>
    <xf numFmtId="0" fontId="4" fillId="5" borderId="4" xfId="0" applyFont="1" applyFill="1" applyBorder="1" applyAlignment="1">
      <alignment horizontal="left" vertical="top" wrapText="1"/>
    </xf>
    <xf numFmtId="0" fontId="4" fillId="5" borderId="5" xfId="0" applyFont="1" applyFill="1" applyBorder="1" applyAlignment="1">
      <alignment horizontal="left" vertical="top" wrapText="1"/>
    </xf>
    <xf numFmtId="0" fontId="5" fillId="2" borderId="4" xfId="0" applyFont="1" applyFill="1" applyBorder="1" applyAlignment="1">
      <alignment horizontal="center" vertical="top" wrapText="1"/>
    </xf>
    <xf numFmtId="0" fontId="5" fillId="2" borderId="5" xfId="0" applyFont="1" applyFill="1" applyBorder="1" applyAlignment="1">
      <alignment horizontal="center" vertical="top" wrapText="1"/>
    </xf>
    <xf numFmtId="0" fontId="2" fillId="4" borderId="6" xfId="0" applyFont="1" applyFill="1" applyBorder="1" applyAlignment="1">
      <alignment horizontal="left" vertical="top" wrapText="1"/>
    </xf>
    <xf numFmtId="0" fontId="2" fillId="4" borderId="7" xfId="0" applyFont="1" applyFill="1" applyBorder="1" applyAlignment="1">
      <alignment horizontal="left" vertical="top" wrapText="1"/>
    </xf>
    <xf numFmtId="0" fontId="9" fillId="0" borderId="0" xfId="1" applyFont="1" applyFill="1" applyAlignment="1">
      <alignment horizontal="center" vertical="center"/>
    </xf>
    <xf numFmtId="0" fontId="9" fillId="0" borderId="0" xfId="1" applyFont="1" applyFill="1" applyAlignment="1">
      <alignment horizontal="center" vertical="center" wrapText="1"/>
    </xf>
    <xf numFmtId="0" fontId="1" fillId="6" borderId="0" xfId="0" applyFont="1" applyFill="1" applyAlignment="1">
      <alignment horizontal="left" vertical="top" wrapText="1"/>
    </xf>
    <xf numFmtId="0" fontId="3" fillId="6" borderId="0" xfId="0" applyFont="1" applyFill="1" applyAlignment="1">
      <alignment horizontal="left" vertical="top" wrapText="1"/>
    </xf>
    <xf numFmtId="10" fontId="3" fillId="6" borderId="0" xfId="0" applyNumberFormat="1" applyFont="1" applyFill="1" applyAlignment="1">
      <alignment horizontal="left" vertical="top" wrapText="1"/>
    </xf>
    <xf numFmtId="0" fontId="7" fillId="6" borderId="0" xfId="0" applyFont="1" applyFill="1" applyAlignment="1">
      <alignment horizontal="center" wrapText="1"/>
    </xf>
    <xf numFmtId="0" fontId="8" fillId="0" borderId="0" xfId="0" applyFont="1"/>
    <xf numFmtId="0" fontId="5" fillId="3" borderId="4" xfId="0" applyFont="1" applyFill="1" applyBorder="1" applyAlignment="1">
      <alignment horizontal="left" vertical="top" wrapText="1"/>
    </xf>
    <xf numFmtId="0" fontId="5" fillId="3" borderId="5" xfId="0" applyFont="1" applyFill="1" applyBorder="1" applyAlignment="1">
      <alignment horizontal="left" vertical="top" wrapText="1"/>
    </xf>
  </cellXfs>
  <cellStyles count="2">
    <cellStyle name="Normal" xfId="0" builtinId="0"/>
    <cellStyle name="Normal 2" xfId="1"/>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1580030</xdr:colOff>
      <xdr:row>0</xdr:row>
      <xdr:rowOff>11205</xdr:rowOff>
    </xdr:from>
    <xdr:to>
      <xdr:col>6</xdr:col>
      <xdr:colOff>347672</xdr:colOff>
      <xdr:row>6</xdr:row>
      <xdr:rowOff>57201</xdr:rowOff>
    </xdr:to>
    <xdr:pic>
      <xdr:nvPicPr>
        <xdr:cNvPr id="2" name="Imagem 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3664324" y="11205"/>
          <a:ext cx="5401524" cy="1121761"/>
        </a:xfrm>
        <a:prstGeom prst="rect">
          <a:avLst/>
        </a:prstGeom>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319"/>
  <sheetViews>
    <sheetView tabSelected="1" showOutlineSymbols="0" showWhiteSpace="0" zoomScale="85" zoomScaleNormal="85" workbookViewId="0">
      <selection activeCell="A8" sqref="A8:J8"/>
    </sheetView>
  </sheetViews>
  <sheetFormatPr defaultRowHeight="14.25" x14ac:dyDescent="0.2"/>
  <cols>
    <col min="1" max="1" width="10" bestFit="1" customWidth="1"/>
    <col min="2" max="2" width="9.375" customWidth="1"/>
    <col min="3" max="3" width="8.5" customWidth="1"/>
    <col min="4" max="4" width="60" bestFit="1" customWidth="1"/>
    <col min="5" max="5" width="15" bestFit="1" customWidth="1"/>
    <col min="6" max="7" width="12" bestFit="1" customWidth="1"/>
    <col min="8" max="8" width="12.5" bestFit="1" customWidth="1"/>
    <col min="9" max="9" width="13" bestFit="1" customWidth="1"/>
    <col min="10" max="10" width="14" bestFit="1" customWidth="1"/>
  </cols>
  <sheetData>
    <row r="1" spans="1:11" s="26" customFormat="1" x14ac:dyDescent="0.2"/>
    <row r="2" spans="1:11" s="26" customFormat="1" x14ac:dyDescent="0.2"/>
    <row r="3" spans="1:11" s="26" customFormat="1" x14ac:dyDescent="0.2"/>
    <row r="4" spans="1:11" s="26" customFormat="1" x14ac:dyDescent="0.2"/>
    <row r="5" spans="1:11" s="26" customFormat="1" x14ac:dyDescent="0.2"/>
    <row r="6" spans="1:11" s="26" customFormat="1" x14ac:dyDescent="0.2"/>
    <row r="7" spans="1:11" s="26" customFormat="1" ht="21" customHeight="1" x14ac:dyDescent="0.2">
      <c r="A7" s="124" t="s">
        <v>679</v>
      </c>
      <c r="B7" s="124"/>
      <c r="C7" s="124"/>
      <c r="D7" s="124"/>
      <c r="E7" s="124"/>
      <c r="F7" s="124"/>
      <c r="G7" s="124"/>
      <c r="H7" s="124"/>
      <c r="I7" s="124"/>
      <c r="J7" s="124"/>
    </row>
    <row r="8" spans="1:11" s="26" customFormat="1" ht="18" customHeight="1" x14ac:dyDescent="0.2">
      <c r="A8" s="125" t="s">
        <v>680</v>
      </c>
      <c r="B8" s="125"/>
      <c r="C8" s="125"/>
      <c r="D8" s="125"/>
      <c r="E8" s="125"/>
      <c r="F8" s="125"/>
      <c r="G8" s="125"/>
      <c r="H8" s="125"/>
      <c r="I8" s="125"/>
      <c r="J8" s="125"/>
    </row>
    <row r="9" spans="1:11" s="26" customFormat="1" ht="7.5" customHeight="1" x14ac:dyDescent="0.2"/>
    <row r="10" spans="1:11" ht="15" x14ac:dyDescent="0.2">
      <c r="A10" s="22"/>
      <c r="B10" s="22"/>
      <c r="C10" s="126" t="s">
        <v>0</v>
      </c>
      <c r="D10" s="126"/>
      <c r="E10" s="126" t="s">
        <v>1</v>
      </c>
      <c r="F10" s="126"/>
      <c r="G10" s="126" t="s">
        <v>2</v>
      </c>
      <c r="H10" s="126"/>
      <c r="I10" s="126" t="s">
        <v>3</v>
      </c>
      <c r="J10" s="126"/>
    </row>
    <row r="11" spans="1:11" ht="53.25" customHeight="1" x14ac:dyDescent="0.2">
      <c r="A11" s="21"/>
      <c r="B11" s="21"/>
      <c r="C11" s="127" t="s">
        <v>216</v>
      </c>
      <c r="D11" s="127"/>
      <c r="E11" s="127" t="s">
        <v>215</v>
      </c>
      <c r="F11" s="127"/>
      <c r="G11" s="128">
        <v>0.27679999999999999</v>
      </c>
      <c r="H11" s="127"/>
      <c r="I11" s="127" t="s">
        <v>4</v>
      </c>
      <c r="J11" s="127"/>
    </row>
    <row r="12" spans="1:11" ht="15.75" x14ac:dyDescent="0.25">
      <c r="A12" s="129" t="s">
        <v>153</v>
      </c>
      <c r="B12" s="130"/>
      <c r="C12" s="130"/>
      <c r="D12" s="130"/>
      <c r="E12" s="130"/>
      <c r="F12" s="130"/>
      <c r="G12" s="130"/>
      <c r="H12" s="130"/>
      <c r="I12" s="130"/>
      <c r="J12" s="130"/>
    </row>
    <row r="13" spans="1:11" x14ac:dyDescent="0.2">
      <c r="A13" s="17" t="s">
        <v>12</v>
      </c>
      <c r="B13" s="17"/>
      <c r="C13" s="17"/>
      <c r="D13" s="17" t="s">
        <v>13</v>
      </c>
      <c r="E13" s="17"/>
      <c r="F13" s="117"/>
      <c r="G13" s="117"/>
      <c r="H13" s="18"/>
      <c r="I13" s="17"/>
      <c r="J13" s="16"/>
    </row>
    <row r="14" spans="1:11" s="31" customFormat="1" ht="15" x14ac:dyDescent="0.2">
      <c r="A14" s="34" t="s">
        <v>217</v>
      </c>
      <c r="B14" s="13" t="s">
        <v>5</v>
      </c>
      <c r="C14" s="34" t="s">
        <v>6</v>
      </c>
      <c r="D14" s="34" t="s">
        <v>7</v>
      </c>
      <c r="E14" s="108" t="s">
        <v>40</v>
      </c>
      <c r="F14" s="108"/>
      <c r="G14" s="14" t="s">
        <v>8</v>
      </c>
      <c r="H14" s="13" t="s">
        <v>9</v>
      </c>
      <c r="I14" s="13" t="s">
        <v>10</v>
      </c>
      <c r="J14" s="13" t="s">
        <v>11</v>
      </c>
      <c r="K14" s="30"/>
    </row>
    <row r="15" spans="1:11" s="31" customFormat="1" x14ac:dyDescent="0.2">
      <c r="A15" s="35" t="s">
        <v>39</v>
      </c>
      <c r="B15" s="12">
        <v>10767</v>
      </c>
      <c r="C15" s="35" t="s">
        <v>14</v>
      </c>
      <c r="D15" s="35" t="s">
        <v>218</v>
      </c>
      <c r="E15" s="109" t="s">
        <v>35</v>
      </c>
      <c r="F15" s="109"/>
      <c r="G15" s="10" t="s">
        <v>15</v>
      </c>
      <c r="H15" s="50">
        <v>1</v>
      </c>
      <c r="I15" s="48">
        <f>SUM(J16:J43)</f>
        <v>725.45999999999992</v>
      </c>
      <c r="J15" s="48">
        <f>I15</f>
        <v>725.45999999999992</v>
      </c>
      <c r="K15" s="30"/>
    </row>
    <row r="16" spans="1:11" s="31" customFormat="1" ht="25.5" x14ac:dyDescent="0.2">
      <c r="A16" s="32" t="s">
        <v>38</v>
      </c>
      <c r="B16" s="8" t="s">
        <v>71</v>
      </c>
      <c r="C16" s="32" t="s">
        <v>14</v>
      </c>
      <c r="D16" s="32" t="s">
        <v>70</v>
      </c>
      <c r="E16" s="112" t="s">
        <v>35</v>
      </c>
      <c r="F16" s="112"/>
      <c r="G16" s="6" t="s">
        <v>34</v>
      </c>
      <c r="H16" s="52">
        <v>6.7</v>
      </c>
      <c r="I16" s="46">
        <v>22.61</v>
      </c>
      <c r="J16" s="46">
        <f t="shared" ref="J16:J43" si="0">ROUND(H16*I16,2)</f>
        <v>151.49</v>
      </c>
      <c r="K16" s="30"/>
    </row>
    <row r="17" spans="1:11" s="31" customFormat="1" ht="25.5" x14ac:dyDescent="0.2">
      <c r="A17" s="32" t="s">
        <v>38</v>
      </c>
      <c r="B17" s="8" t="s">
        <v>37</v>
      </c>
      <c r="C17" s="32" t="s">
        <v>14</v>
      </c>
      <c r="D17" s="32" t="s">
        <v>36</v>
      </c>
      <c r="E17" s="112" t="s">
        <v>35</v>
      </c>
      <c r="F17" s="112"/>
      <c r="G17" s="6" t="s">
        <v>34</v>
      </c>
      <c r="H17" s="52">
        <v>7.5</v>
      </c>
      <c r="I17" s="46">
        <v>18.16</v>
      </c>
      <c r="J17" s="46">
        <f t="shared" si="0"/>
        <v>136.19999999999999</v>
      </c>
      <c r="K17" s="30"/>
    </row>
    <row r="18" spans="1:11" s="31" customFormat="1" ht="25.5" x14ac:dyDescent="0.2">
      <c r="A18" s="32" t="s">
        <v>38</v>
      </c>
      <c r="B18" s="8" t="s">
        <v>134</v>
      </c>
      <c r="C18" s="32" t="s">
        <v>14</v>
      </c>
      <c r="D18" s="32" t="s">
        <v>133</v>
      </c>
      <c r="E18" s="112" t="s">
        <v>35</v>
      </c>
      <c r="F18" s="112"/>
      <c r="G18" s="6" t="s">
        <v>26</v>
      </c>
      <c r="H18" s="52">
        <v>0.15</v>
      </c>
      <c r="I18" s="46">
        <v>250.97</v>
      </c>
      <c r="J18" s="46">
        <f t="shared" si="0"/>
        <v>37.65</v>
      </c>
      <c r="K18" s="30"/>
    </row>
    <row r="19" spans="1:11" s="31" customFormat="1" ht="25.5" x14ac:dyDescent="0.2">
      <c r="A19" s="32" t="s">
        <v>38</v>
      </c>
      <c r="B19" s="8" t="s">
        <v>132</v>
      </c>
      <c r="C19" s="32" t="s">
        <v>14</v>
      </c>
      <c r="D19" s="32" t="s">
        <v>131</v>
      </c>
      <c r="E19" s="112" t="s">
        <v>35</v>
      </c>
      <c r="F19" s="112"/>
      <c r="G19" s="6" t="s">
        <v>17</v>
      </c>
      <c r="H19" s="52">
        <v>2.5000000000000001E-2</v>
      </c>
      <c r="I19" s="46">
        <v>74.8</v>
      </c>
      <c r="J19" s="46">
        <f t="shared" si="0"/>
        <v>1.87</v>
      </c>
      <c r="K19" s="30"/>
    </row>
    <row r="20" spans="1:11" s="31" customFormat="1" ht="25.5" x14ac:dyDescent="0.2">
      <c r="A20" s="32" t="s">
        <v>38</v>
      </c>
      <c r="B20" s="8" t="s">
        <v>130</v>
      </c>
      <c r="C20" s="32" t="s">
        <v>14</v>
      </c>
      <c r="D20" s="32" t="s">
        <v>129</v>
      </c>
      <c r="E20" s="112" t="s">
        <v>35</v>
      </c>
      <c r="F20" s="112"/>
      <c r="G20" s="6" t="s">
        <v>26</v>
      </c>
      <c r="H20" s="52">
        <v>0.15</v>
      </c>
      <c r="I20" s="46">
        <v>601.91999999999996</v>
      </c>
      <c r="J20" s="46">
        <f t="shared" si="0"/>
        <v>90.29</v>
      </c>
      <c r="K20" s="30"/>
    </row>
    <row r="21" spans="1:11" s="31" customFormat="1" ht="25.5" x14ac:dyDescent="0.2">
      <c r="A21" s="32" t="s">
        <v>38</v>
      </c>
      <c r="B21" s="8" t="s">
        <v>128</v>
      </c>
      <c r="C21" s="32" t="s">
        <v>14</v>
      </c>
      <c r="D21" s="32" t="s">
        <v>127</v>
      </c>
      <c r="E21" s="112" t="s">
        <v>35</v>
      </c>
      <c r="F21" s="112"/>
      <c r="G21" s="6" t="s">
        <v>17</v>
      </c>
      <c r="H21" s="52">
        <v>0.125</v>
      </c>
      <c r="I21" s="46">
        <v>31.08</v>
      </c>
      <c r="J21" s="46">
        <f t="shared" si="0"/>
        <v>3.89</v>
      </c>
      <c r="K21" s="30"/>
    </row>
    <row r="22" spans="1:11" s="31" customFormat="1" ht="25.5" x14ac:dyDescent="0.2">
      <c r="A22" s="32" t="s">
        <v>38</v>
      </c>
      <c r="B22" s="8" t="s">
        <v>126</v>
      </c>
      <c r="C22" s="32" t="s">
        <v>14</v>
      </c>
      <c r="D22" s="32" t="s">
        <v>125</v>
      </c>
      <c r="E22" s="112" t="s">
        <v>35</v>
      </c>
      <c r="F22" s="112"/>
      <c r="G22" s="6" t="s">
        <v>17</v>
      </c>
      <c r="H22" s="52">
        <v>0.05</v>
      </c>
      <c r="I22" s="46">
        <v>669.06</v>
      </c>
      <c r="J22" s="46">
        <f t="shared" si="0"/>
        <v>33.450000000000003</v>
      </c>
      <c r="K22" s="30"/>
    </row>
    <row r="23" spans="1:11" s="31" customFormat="1" ht="25.5" x14ac:dyDescent="0.2">
      <c r="A23" s="32" t="s">
        <v>38</v>
      </c>
      <c r="B23" s="8" t="s">
        <v>124</v>
      </c>
      <c r="C23" s="32" t="s">
        <v>14</v>
      </c>
      <c r="D23" s="32" t="s">
        <v>123</v>
      </c>
      <c r="E23" s="112" t="s">
        <v>35</v>
      </c>
      <c r="F23" s="112"/>
      <c r="G23" s="6" t="s">
        <v>17</v>
      </c>
      <c r="H23" s="52">
        <v>2.5000000000000001E-2</v>
      </c>
      <c r="I23" s="46">
        <v>1391.93</v>
      </c>
      <c r="J23" s="46">
        <f t="shared" si="0"/>
        <v>34.799999999999997</v>
      </c>
      <c r="K23" s="30"/>
    </row>
    <row r="24" spans="1:11" s="31" customFormat="1" ht="25.5" x14ac:dyDescent="0.2">
      <c r="A24" s="32" t="s">
        <v>38</v>
      </c>
      <c r="B24" s="8" t="s">
        <v>122</v>
      </c>
      <c r="C24" s="32" t="s">
        <v>14</v>
      </c>
      <c r="D24" s="32" t="s">
        <v>121</v>
      </c>
      <c r="E24" s="112" t="s">
        <v>35</v>
      </c>
      <c r="F24" s="112"/>
      <c r="G24" s="6" t="s">
        <v>17</v>
      </c>
      <c r="H24" s="52">
        <v>2.5000000000000001E-2</v>
      </c>
      <c r="I24" s="46">
        <v>1516.68</v>
      </c>
      <c r="J24" s="46">
        <f t="shared" si="0"/>
        <v>37.92</v>
      </c>
      <c r="K24" s="30"/>
    </row>
    <row r="25" spans="1:11" s="31" customFormat="1" ht="25.5" x14ac:dyDescent="0.2">
      <c r="A25" s="32" t="s">
        <v>38</v>
      </c>
      <c r="B25" s="8" t="s">
        <v>120</v>
      </c>
      <c r="C25" s="32" t="s">
        <v>14</v>
      </c>
      <c r="D25" s="32" t="s">
        <v>119</v>
      </c>
      <c r="E25" s="112" t="s">
        <v>35</v>
      </c>
      <c r="F25" s="112"/>
      <c r="G25" s="6" t="s">
        <v>18</v>
      </c>
      <c r="H25" s="52">
        <v>0.15</v>
      </c>
      <c r="I25" s="46">
        <v>33.99</v>
      </c>
      <c r="J25" s="46">
        <f t="shared" si="0"/>
        <v>5.0999999999999996</v>
      </c>
      <c r="K25" s="30"/>
    </row>
    <row r="26" spans="1:11" s="31" customFormat="1" ht="25.5" x14ac:dyDescent="0.2">
      <c r="A26" s="32" t="s">
        <v>38</v>
      </c>
      <c r="B26" s="8" t="s">
        <v>80</v>
      </c>
      <c r="C26" s="32" t="s">
        <v>14</v>
      </c>
      <c r="D26" s="32" t="s">
        <v>79</v>
      </c>
      <c r="E26" s="112" t="s">
        <v>35</v>
      </c>
      <c r="F26" s="112"/>
      <c r="G26" s="6" t="s">
        <v>18</v>
      </c>
      <c r="H26" s="52">
        <v>0.15</v>
      </c>
      <c r="I26" s="46">
        <v>41.02</v>
      </c>
      <c r="J26" s="46">
        <f t="shared" si="0"/>
        <v>6.15</v>
      </c>
      <c r="K26" s="30"/>
    </row>
    <row r="27" spans="1:11" s="31" customFormat="1" ht="25.5" x14ac:dyDescent="0.2">
      <c r="A27" s="32" t="s">
        <v>38</v>
      </c>
      <c r="B27" s="8" t="s">
        <v>118</v>
      </c>
      <c r="C27" s="32" t="s">
        <v>14</v>
      </c>
      <c r="D27" s="32" t="s">
        <v>117</v>
      </c>
      <c r="E27" s="112" t="s">
        <v>35</v>
      </c>
      <c r="F27" s="112"/>
      <c r="G27" s="6" t="s">
        <v>17</v>
      </c>
      <c r="H27" s="52">
        <v>0.05</v>
      </c>
      <c r="I27" s="46">
        <v>434.89</v>
      </c>
      <c r="J27" s="46">
        <f t="shared" si="0"/>
        <v>21.74</v>
      </c>
      <c r="K27" s="30"/>
    </row>
    <row r="28" spans="1:11" s="31" customFormat="1" ht="25.5" x14ac:dyDescent="0.2">
      <c r="A28" s="32" t="s">
        <v>38</v>
      </c>
      <c r="B28" s="8" t="s">
        <v>116</v>
      </c>
      <c r="C28" s="32" t="s">
        <v>14</v>
      </c>
      <c r="D28" s="32" t="s">
        <v>115</v>
      </c>
      <c r="E28" s="112" t="s">
        <v>35</v>
      </c>
      <c r="F28" s="112"/>
      <c r="G28" s="6" t="s">
        <v>17</v>
      </c>
      <c r="H28" s="52">
        <v>0.05</v>
      </c>
      <c r="I28" s="46">
        <v>742.27</v>
      </c>
      <c r="J28" s="46">
        <f t="shared" si="0"/>
        <v>37.11</v>
      </c>
      <c r="K28" s="30"/>
    </row>
    <row r="29" spans="1:11" s="31" customFormat="1" ht="25.5" x14ac:dyDescent="0.2">
      <c r="A29" s="32" t="s">
        <v>38</v>
      </c>
      <c r="B29" s="8" t="s">
        <v>25</v>
      </c>
      <c r="C29" s="32" t="s">
        <v>14</v>
      </c>
      <c r="D29" s="32" t="s">
        <v>76</v>
      </c>
      <c r="E29" s="112" t="s">
        <v>35</v>
      </c>
      <c r="F29" s="112"/>
      <c r="G29" s="6" t="s">
        <v>17</v>
      </c>
      <c r="H29" s="52">
        <v>0.05</v>
      </c>
      <c r="I29" s="46">
        <v>48.96</v>
      </c>
      <c r="J29" s="46">
        <f t="shared" si="0"/>
        <v>2.4500000000000002</v>
      </c>
      <c r="K29" s="30"/>
    </row>
    <row r="30" spans="1:11" s="31" customFormat="1" ht="25.5" x14ac:dyDescent="0.2">
      <c r="A30" s="32" t="s">
        <v>38</v>
      </c>
      <c r="B30" s="8" t="s">
        <v>114</v>
      </c>
      <c r="C30" s="32" t="s">
        <v>14</v>
      </c>
      <c r="D30" s="32" t="s">
        <v>113</v>
      </c>
      <c r="E30" s="112" t="s">
        <v>35</v>
      </c>
      <c r="F30" s="112"/>
      <c r="G30" s="6" t="s">
        <v>17</v>
      </c>
      <c r="H30" s="52">
        <v>0.05</v>
      </c>
      <c r="I30" s="46">
        <v>153.63999999999999</v>
      </c>
      <c r="J30" s="46">
        <f t="shared" si="0"/>
        <v>7.68</v>
      </c>
      <c r="K30" s="30"/>
    </row>
    <row r="31" spans="1:11" s="31" customFormat="1" x14ac:dyDescent="0.2">
      <c r="A31" s="36" t="s">
        <v>42</v>
      </c>
      <c r="B31" s="20" t="s">
        <v>112</v>
      </c>
      <c r="C31" s="36" t="s">
        <v>14</v>
      </c>
      <c r="D31" s="36" t="s">
        <v>111</v>
      </c>
      <c r="E31" s="107" t="s">
        <v>41</v>
      </c>
      <c r="F31" s="107"/>
      <c r="G31" s="19" t="s">
        <v>65</v>
      </c>
      <c r="H31" s="54">
        <v>0.14000000000000001</v>
      </c>
      <c r="I31" s="47">
        <v>150</v>
      </c>
      <c r="J31" s="47">
        <f t="shared" si="0"/>
        <v>21</v>
      </c>
      <c r="K31" s="30"/>
    </row>
    <row r="32" spans="1:11" s="31" customFormat="1" x14ac:dyDescent="0.2">
      <c r="A32" s="36" t="s">
        <v>42</v>
      </c>
      <c r="B32" s="20" t="s">
        <v>67</v>
      </c>
      <c r="C32" s="36" t="s">
        <v>14</v>
      </c>
      <c r="D32" s="36" t="s">
        <v>66</v>
      </c>
      <c r="E32" s="107" t="s">
        <v>41</v>
      </c>
      <c r="F32" s="107"/>
      <c r="G32" s="19" t="s">
        <v>65</v>
      </c>
      <c r="H32" s="54">
        <v>0.17</v>
      </c>
      <c r="I32" s="47">
        <v>150</v>
      </c>
      <c r="J32" s="47">
        <f t="shared" si="0"/>
        <v>25.5</v>
      </c>
      <c r="K32" s="30"/>
    </row>
    <row r="33" spans="1:11" s="31" customFormat="1" x14ac:dyDescent="0.2">
      <c r="A33" s="36" t="s">
        <v>42</v>
      </c>
      <c r="B33" s="20" t="s">
        <v>110</v>
      </c>
      <c r="C33" s="36" t="s">
        <v>14</v>
      </c>
      <c r="D33" s="36" t="s">
        <v>109</v>
      </c>
      <c r="E33" s="107" t="s">
        <v>41</v>
      </c>
      <c r="F33" s="107"/>
      <c r="G33" s="19" t="s">
        <v>17</v>
      </c>
      <c r="H33" s="54">
        <v>0.19</v>
      </c>
      <c r="I33" s="47">
        <v>17.579999999999998</v>
      </c>
      <c r="J33" s="47">
        <f t="shared" si="0"/>
        <v>3.34</v>
      </c>
      <c r="K33" s="30"/>
    </row>
    <row r="34" spans="1:11" s="31" customFormat="1" x14ac:dyDescent="0.2">
      <c r="A34" s="36" t="s">
        <v>42</v>
      </c>
      <c r="B34" s="20" t="s">
        <v>108</v>
      </c>
      <c r="C34" s="36" t="s">
        <v>14</v>
      </c>
      <c r="D34" s="36" t="s">
        <v>107</v>
      </c>
      <c r="E34" s="107" t="s">
        <v>41</v>
      </c>
      <c r="F34" s="107"/>
      <c r="G34" s="19" t="s">
        <v>17</v>
      </c>
      <c r="H34" s="54">
        <v>0.02</v>
      </c>
      <c r="I34" s="47">
        <v>24</v>
      </c>
      <c r="J34" s="47">
        <f t="shared" si="0"/>
        <v>0.48</v>
      </c>
      <c r="K34" s="30"/>
    </row>
    <row r="35" spans="1:11" s="31" customFormat="1" x14ac:dyDescent="0.2">
      <c r="A35" s="36" t="s">
        <v>42</v>
      </c>
      <c r="B35" s="20" t="s">
        <v>106</v>
      </c>
      <c r="C35" s="36" t="s">
        <v>14</v>
      </c>
      <c r="D35" s="36" t="s">
        <v>105</v>
      </c>
      <c r="E35" s="107" t="s">
        <v>41</v>
      </c>
      <c r="F35" s="107"/>
      <c r="G35" s="19" t="s">
        <v>17</v>
      </c>
      <c r="H35" s="54">
        <v>0.02</v>
      </c>
      <c r="I35" s="47">
        <v>65.62</v>
      </c>
      <c r="J35" s="47">
        <f t="shared" si="0"/>
        <v>1.31</v>
      </c>
      <c r="K35" s="30"/>
    </row>
    <row r="36" spans="1:11" s="31" customFormat="1" x14ac:dyDescent="0.2">
      <c r="A36" s="36" t="s">
        <v>42</v>
      </c>
      <c r="B36" s="20" t="s">
        <v>104</v>
      </c>
      <c r="C36" s="36" t="s">
        <v>14</v>
      </c>
      <c r="D36" s="36" t="s">
        <v>103</v>
      </c>
      <c r="E36" s="107" t="s">
        <v>41</v>
      </c>
      <c r="F36" s="107"/>
      <c r="G36" s="19" t="s">
        <v>65</v>
      </c>
      <c r="H36" s="54">
        <v>0.05</v>
      </c>
      <c r="I36" s="47">
        <v>209.99</v>
      </c>
      <c r="J36" s="47">
        <f t="shared" si="0"/>
        <v>10.5</v>
      </c>
      <c r="K36" s="30"/>
    </row>
    <row r="37" spans="1:11" s="31" customFormat="1" x14ac:dyDescent="0.2">
      <c r="A37" s="36" t="s">
        <v>42</v>
      </c>
      <c r="B37" s="20" t="s">
        <v>73</v>
      </c>
      <c r="C37" s="36" t="s">
        <v>14</v>
      </c>
      <c r="D37" s="36" t="s">
        <v>72</v>
      </c>
      <c r="E37" s="107" t="s">
        <v>41</v>
      </c>
      <c r="F37" s="107"/>
      <c r="G37" s="19" t="s">
        <v>21</v>
      </c>
      <c r="H37" s="54">
        <v>0.5</v>
      </c>
      <c r="I37" s="47">
        <v>18.8</v>
      </c>
      <c r="J37" s="47">
        <f t="shared" si="0"/>
        <v>9.4</v>
      </c>
      <c r="K37" s="30"/>
    </row>
    <row r="38" spans="1:11" s="31" customFormat="1" x14ac:dyDescent="0.2">
      <c r="A38" s="36" t="s">
        <v>42</v>
      </c>
      <c r="B38" s="20" t="s">
        <v>69</v>
      </c>
      <c r="C38" s="36" t="s">
        <v>14</v>
      </c>
      <c r="D38" s="36" t="s">
        <v>68</v>
      </c>
      <c r="E38" s="107" t="s">
        <v>41</v>
      </c>
      <c r="F38" s="107"/>
      <c r="G38" s="19" t="s">
        <v>65</v>
      </c>
      <c r="H38" s="54">
        <v>0.38</v>
      </c>
      <c r="I38" s="47">
        <v>85</v>
      </c>
      <c r="J38" s="47">
        <f t="shared" si="0"/>
        <v>32.299999999999997</v>
      </c>
      <c r="K38" s="30"/>
    </row>
    <row r="39" spans="1:11" s="31" customFormat="1" x14ac:dyDescent="0.2">
      <c r="A39" s="36" t="s">
        <v>42</v>
      </c>
      <c r="B39" s="20" t="s">
        <v>102</v>
      </c>
      <c r="C39" s="36" t="s">
        <v>14</v>
      </c>
      <c r="D39" s="36" t="s">
        <v>101</v>
      </c>
      <c r="E39" s="107" t="s">
        <v>41</v>
      </c>
      <c r="F39" s="107"/>
      <c r="G39" s="19" t="s">
        <v>17</v>
      </c>
      <c r="H39" s="54">
        <v>0.5</v>
      </c>
      <c r="I39" s="47">
        <v>0.7</v>
      </c>
      <c r="J39" s="47">
        <f t="shared" si="0"/>
        <v>0.35</v>
      </c>
      <c r="K39" s="30"/>
    </row>
    <row r="40" spans="1:11" s="31" customFormat="1" x14ac:dyDescent="0.2">
      <c r="A40" s="36" t="s">
        <v>42</v>
      </c>
      <c r="B40" s="20" t="s">
        <v>100</v>
      </c>
      <c r="C40" s="36" t="s">
        <v>14</v>
      </c>
      <c r="D40" s="36" t="s">
        <v>99</v>
      </c>
      <c r="E40" s="107" t="s">
        <v>41</v>
      </c>
      <c r="F40" s="107"/>
      <c r="G40" s="19" t="s">
        <v>17</v>
      </c>
      <c r="H40" s="54">
        <v>0.04</v>
      </c>
      <c r="I40" s="47">
        <v>1.85</v>
      </c>
      <c r="J40" s="47">
        <f t="shared" si="0"/>
        <v>7.0000000000000007E-2</v>
      </c>
      <c r="K40" s="30"/>
    </row>
    <row r="41" spans="1:11" s="31" customFormat="1" x14ac:dyDescent="0.2">
      <c r="A41" s="36" t="s">
        <v>42</v>
      </c>
      <c r="B41" s="20" t="s">
        <v>98</v>
      </c>
      <c r="C41" s="36" t="s">
        <v>14</v>
      </c>
      <c r="D41" s="36" t="s">
        <v>97</v>
      </c>
      <c r="E41" s="107" t="s">
        <v>41</v>
      </c>
      <c r="F41" s="107"/>
      <c r="G41" s="19" t="s">
        <v>21</v>
      </c>
      <c r="H41" s="54">
        <v>4.2000000000000003E-2</v>
      </c>
      <c r="I41" s="47">
        <v>13.16</v>
      </c>
      <c r="J41" s="47">
        <f t="shared" si="0"/>
        <v>0.55000000000000004</v>
      </c>
      <c r="K41" s="30"/>
    </row>
    <row r="42" spans="1:11" s="31" customFormat="1" x14ac:dyDescent="0.2">
      <c r="A42" s="36" t="s">
        <v>42</v>
      </c>
      <c r="B42" s="20" t="s">
        <v>96</v>
      </c>
      <c r="C42" s="36" t="s">
        <v>14</v>
      </c>
      <c r="D42" s="36" t="s">
        <v>95</v>
      </c>
      <c r="E42" s="107" t="s">
        <v>41</v>
      </c>
      <c r="F42" s="107"/>
      <c r="G42" s="19" t="s">
        <v>17</v>
      </c>
      <c r="H42" s="54">
        <v>0.82</v>
      </c>
      <c r="I42" s="47">
        <v>15.51</v>
      </c>
      <c r="J42" s="47">
        <f t="shared" si="0"/>
        <v>12.72</v>
      </c>
      <c r="K42" s="30"/>
    </row>
    <row r="43" spans="1:11" s="31" customFormat="1" x14ac:dyDescent="0.2">
      <c r="A43" s="36" t="s">
        <v>42</v>
      </c>
      <c r="B43" s="20" t="s">
        <v>94</v>
      </c>
      <c r="C43" s="36" t="s">
        <v>14</v>
      </c>
      <c r="D43" s="36" t="s">
        <v>93</v>
      </c>
      <c r="E43" s="107" t="s">
        <v>41</v>
      </c>
      <c r="F43" s="107"/>
      <c r="G43" s="19" t="s">
        <v>17</v>
      </c>
      <c r="H43" s="54">
        <v>0.02</v>
      </c>
      <c r="I43" s="47">
        <v>7.31</v>
      </c>
      <c r="J43" s="47">
        <f t="shared" si="0"/>
        <v>0.15</v>
      </c>
      <c r="K43" s="30"/>
    </row>
    <row r="44" spans="1:11" s="31" customFormat="1" x14ac:dyDescent="0.2">
      <c r="A44" s="33"/>
      <c r="B44" s="33"/>
      <c r="C44" s="33"/>
      <c r="D44" s="33"/>
      <c r="E44" s="33" t="s">
        <v>33</v>
      </c>
      <c r="F44" s="4">
        <f>SUM(J16:J17)*0.653</f>
        <v>187.86157</v>
      </c>
      <c r="G44" s="33" t="s">
        <v>32</v>
      </c>
      <c r="H44" s="4">
        <v>0</v>
      </c>
      <c r="I44" s="33" t="s">
        <v>31</v>
      </c>
      <c r="J44" s="4">
        <f>F44</f>
        <v>187.86157</v>
      </c>
      <c r="K44" s="30"/>
    </row>
    <row r="45" spans="1:11" s="31" customFormat="1" x14ac:dyDescent="0.2">
      <c r="A45" s="33"/>
      <c r="B45" s="33"/>
      <c r="C45" s="33"/>
      <c r="D45" s="33"/>
      <c r="E45" s="33" t="s">
        <v>30</v>
      </c>
      <c r="F45" s="4">
        <f>I15*0.2768</f>
        <v>200.80732799999998</v>
      </c>
      <c r="G45" s="33"/>
      <c r="H45" s="110" t="s">
        <v>29</v>
      </c>
      <c r="I45" s="110"/>
      <c r="J45" s="4">
        <f>F45+I15</f>
        <v>926.26732799999991</v>
      </c>
      <c r="K45" s="30"/>
    </row>
    <row r="46" spans="1:11" s="31" customFormat="1" ht="15" thickBot="1" x14ac:dyDescent="0.25">
      <c r="A46" s="60"/>
      <c r="B46" s="60"/>
      <c r="C46" s="60"/>
      <c r="D46" s="60"/>
      <c r="E46" s="60"/>
      <c r="F46" s="60"/>
      <c r="G46" s="60"/>
      <c r="H46" s="72"/>
      <c r="I46" s="60" t="s">
        <v>28</v>
      </c>
      <c r="J46" s="61">
        <f>J45</f>
        <v>926.26732799999991</v>
      </c>
      <c r="K46" s="30"/>
    </row>
    <row r="47" spans="1:11" s="37" customFormat="1" x14ac:dyDescent="0.2">
      <c r="A47" s="40"/>
      <c r="B47" s="40"/>
      <c r="C47" s="40"/>
      <c r="D47" s="40"/>
      <c r="E47" s="40"/>
      <c r="F47" s="40"/>
      <c r="G47" s="40"/>
      <c r="H47" s="3"/>
      <c r="I47" s="40"/>
      <c r="J47" s="45"/>
      <c r="K47" s="30"/>
    </row>
    <row r="48" spans="1:11" s="31" customFormat="1" ht="15" x14ac:dyDescent="0.2">
      <c r="A48" s="74" t="s">
        <v>225</v>
      </c>
      <c r="B48" s="13" t="s">
        <v>5</v>
      </c>
      <c r="C48" s="74" t="s">
        <v>6</v>
      </c>
      <c r="D48" s="74" t="s">
        <v>7</v>
      </c>
      <c r="E48" s="108" t="s">
        <v>40</v>
      </c>
      <c r="F48" s="108"/>
      <c r="G48" s="14" t="s">
        <v>8</v>
      </c>
      <c r="H48" s="13" t="s">
        <v>9</v>
      </c>
      <c r="I48" s="13" t="s">
        <v>10</v>
      </c>
      <c r="J48" s="13" t="s">
        <v>11</v>
      </c>
      <c r="K48" s="30"/>
    </row>
    <row r="49" spans="1:11" s="37" customFormat="1" x14ac:dyDescent="0.2">
      <c r="A49" s="75" t="s">
        <v>39</v>
      </c>
      <c r="B49" s="12">
        <v>10004</v>
      </c>
      <c r="C49" s="75" t="s">
        <v>14</v>
      </c>
      <c r="D49" s="75" t="s">
        <v>219</v>
      </c>
      <c r="E49" s="109" t="s">
        <v>35</v>
      </c>
      <c r="F49" s="109"/>
      <c r="G49" s="49" t="s">
        <v>15</v>
      </c>
      <c r="H49" s="50">
        <v>1</v>
      </c>
      <c r="I49" s="48">
        <f>SUM(J50:J58)</f>
        <v>519.12</v>
      </c>
      <c r="J49" s="48">
        <f>I49</f>
        <v>519.12</v>
      </c>
      <c r="K49" s="30"/>
    </row>
    <row r="50" spans="1:11" s="37" customFormat="1" x14ac:dyDescent="0.2">
      <c r="A50" s="77" t="s">
        <v>42</v>
      </c>
      <c r="B50" s="20" t="s">
        <v>157</v>
      </c>
      <c r="C50" s="77" t="s">
        <v>14</v>
      </c>
      <c r="D50" s="77" t="s">
        <v>66</v>
      </c>
      <c r="E50" s="107" t="s">
        <v>41</v>
      </c>
      <c r="F50" s="107"/>
      <c r="G50" s="53" t="s">
        <v>65</v>
      </c>
      <c r="H50" s="54">
        <v>0.16</v>
      </c>
      <c r="I50" s="47">
        <v>150</v>
      </c>
      <c r="J50" s="47">
        <f t="shared" ref="J50:J51" si="1">ROUND(H50*I50,2)</f>
        <v>24</v>
      </c>
      <c r="K50" s="30"/>
    </row>
    <row r="51" spans="1:11" s="37" customFormat="1" x14ac:dyDescent="0.2">
      <c r="A51" s="77" t="s">
        <v>42</v>
      </c>
      <c r="B51" s="20" t="s">
        <v>220</v>
      </c>
      <c r="C51" s="77" t="s">
        <v>14</v>
      </c>
      <c r="D51" s="77" t="s">
        <v>103</v>
      </c>
      <c r="E51" s="107" t="s">
        <v>41</v>
      </c>
      <c r="F51" s="107"/>
      <c r="G51" s="53" t="s">
        <v>65</v>
      </c>
      <c r="H51" s="54">
        <v>0.17</v>
      </c>
      <c r="I51" s="47">
        <v>209.99</v>
      </c>
      <c r="J51" s="47">
        <f t="shared" si="1"/>
        <v>35.700000000000003</v>
      </c>
      <c r="K51" s="30"/>
    </row>
    <row r="52" spans="1:11" s="37" customFormat="1" x14ac:dyDescent="0.2">
      <c r="A52" s="77" t="s">
        <v>42</v>
      </c>
      <c r="B52" s="20" t="s">
        <v>221</v>
      </c>
      <c r="C52" s="77" t="s">
        <v>14</v>
      </c>
      <c r="D52" s="77" t="s">
        <v>222</v>
      </c>
      <c r="E52" s="107" t="s">
        <v>41</v>
      </c>
      <c r="F52" s="107"/>
      <c r="G52" s="53" t="s">
        <v>21</v>
      </c>
      <c r="H52" s="54">
        <v>0.1</v>
      </c>
      <c r="I52" s="47">
        <v>20.49</v>
      </c>
      <c r="J52" s="47">
        <f>ROUND(H52*I52,2)</f>
        <v>2.0499999999999998</v>
      </c>
      <c r="K52" s="30"/>
    </row>
    <row r="53" spans="1:11" s="37" customFormat="1" x14ac:dyDescent="0.2">
      <c r="A53" s="77" t="s">
        <v>42</v>
      </c>
      <c r="B53" s="20" t="s">
        <v>223</v>
      </c>
      <c r="C53" s="77" t="s">
        <v>14</v>
      </c>
      <c r="D53" s="77" t="s">
        <v>224</v>
      </c>
      <c r="E53" s="107" t="s">
        <v>41</v>
      </c>
      <c r="F53" s="107"/>
      <c r="G53" s="53" t="s">
        <v>60</v>
      </c>
      <c r="H53" s="54">
        <v>3.3000000000000002E-2</v>
      </c>
      <c r="I53" s="47">
        <v>149.9</v>
      </c>
      <c r="J53" s="47">
        <f>ROUND(H53*I53,2)</f>
        <v>4.95</v>
      </c>
      <c r="K53" s="30"/>
    </row>
    <row r="54" spans="1:11" s="37" customFormat="1" x14ac:dyDescent="0.2">
      <c r="A54" s="77" t="s">
        <v>42</v>
      </c>
      <c r="B54" s="20" t="s">
        <v>211</v>
      </c>
      <c r="C54" s="77" t="s">
        <v>14</v>
      </c>
      <c r="D54" s="77" t="s">
        <v>212</v>
      </c>
      <c r="E54" s="107" t="s">
        <v>41</v>
      </c>
      <c r="F54" s="107"/>
      <c r="G54" s="53" t="s">
        <v>213</v>
      </c>
      <c r="H54" s="54">
        <v>0.5</v>
      </c>
      <c r="I54" s="47">
        <v>107.6</v>
      </c>
      <c r="J54" s="47">
        <f>ROUND(H54*I54,2)</f>
        <v>53.8</v>
      </c>
      <c r="K54" s="30"/>
    </row>
    <row r="55" spans="1:11" s="37" customFormat="1" x14ac:dyDescent="0.2">
      <c r="A55" s="77" t="s">
        <v>42</v>
      </c>
      <c r="B55" s="20" t="s">
        <v>185</v>
      </c>
      <c r="C55" s="77" t="s">
        <v>14</v>
      </c>
      <c r="D55" s="77" t="s">
        <v>186</v>
      </c>
      <c r="E55" s="107" t="s">
        <v>41</v>
      </c>
      <c r="F55" s="107"/>
      <c r="G55" s="53" t="s">
        <v>60</v>
      </c>
      <c r="H55" s="54">
        <v>6.6000000000000003E-2</v>
      </c>
      <c r="I55" s="47">
        <v>119.9</v>
      </c>
      <c r="J55" s="47">
        <f t="shared" ref="J55" si="2">ROUND(H55*I55,2)</f>
        <v>7.91</v>
      </c>
      <c r="K55" s="30"/>
    </row>
    <row r="56" spans="1:11" s="37" customFormat="1" ht="25.5" x14ac:dyDescent="0.2">
      <c r="A56" s="76" t="s">
        <v>38</v>
      </c>
      <c r="B56" s="8" t="s">
        <v>71</v>
      </c>
      <c r="C56" s="76" t="s">
        <v>14</v>
      </c>
      <c r="D56" s="76" t="s">
        <v>70</v>
      </c>
      <c r="E56" s="112" t="s">
        <v>35</v>
      </c>
      <c r="F56" s="112"/>
      <c r="G56" s="51" t="s">
        <v>34</v>
      </c>
      <c r="H56" s="52">
        <v>3</v>
      </c>
      <c r="I56" s="46">
        <v>22.61</v>
      </c>
      <c r="J56" s="46">
        <f>ROUND(H56*I56,2)</f>
        <v>67.83</v>
      </c>
      <c r="K56" s="30"/>
    </row>
    <row r="57" spans="1:11" s="37" customFormat="1" ht="25.5" x14ac:dyDescent="0.2">
      <c r="A57" s="76" t="s">
        <v>38</v>
      </c>
      <c r="B57" s="8">
        <v>280024</v>
      </c>
      <c r="C57" s="76" t="s">
        <v>14</v>
      </c>
      <c r="D57" s="76" t="s">
        <v>59</v>
      </c>
      <c r="E57" s="120"/>
      <c r="F57" s="121"/>
      <c r="G57" s="51" t="s">
        <v>34</v>
      </c>
      <c r="H57" s="52">
        <v>8.9580000000000002</v>
      </c>
      <c r="I57" s="46">
        <v>23.88</v>
      </c>
      <c r="J57" s="46">
        <f>ROUND(H57*I57,2)</f>
        <v>213.92</v>
      </c>
      <c r="K57" s="30"/>
    </row>
    <row r="58" spans="1:11" s="37" customFormat="1" ht="25.5" x14ac:dyDescent="0.2">
      <c r="A58" s="76" t="s">
        <v>38</v>
      </c>
      <c r="B58" s="8">
        <v>280026</v>
      </c>
      <c r="C58" s="76" t="s">
        <v>14</v>
      </c>
      <c r="D58" s="76" t="s">
        <v>36</v>
      </c>
      <c r="E58" s="112" t="s">
        <v>35</v>
      </c>
      <c r="F58" s="112"/>
      <c r="G58" s="51" t="s">
        <v>34</v>
      </c>
      <c r="H58" s="52">
        <v>6</v>
      </c>
      <c r="I58" s="46">
        <v>18.16</v>
      </c>
      <c r="J58" s="46">
        <f>ROUND(H58*I58,2)</f>
        <v>108.96</v>
      </c>
      <c r="K58" s="30"/>
    </row>
    <row r="59" spans="1:11" s="37" customFormat="1" x14ac:dyDescent="0.2">
      <c r="A59" s="73"/>
      <c r="B59" s="73"/>
      <c r="C59" s="73"/>
      <c r="D59" s="73"/>
      <c r="E59" s="73" t="s">
        <v>33</v>
      </c>
      <c r="F59" s="4">
        <f>SUM(J56:J58)*0.653</f>
        <v>255.13362999999998</v>
      </c>
      <c r="G59" s="73" t="s">
        <v>32</v>
      </c>
      <c r="H59" s="4">
        <v>0</v>
      </c>
      <c r="I59" s="73" t="s">
        <v>31</v>
      </c>
      <c r="J59" s="4">
        <f>F59</f>
        <v>255.13362999999998</v>
      </c>
      <c r="K59" s="30"/>
    </row>
    <row r="60" spans="1:11" s="37" customFormat="1" x14ac:dyDescent="0.2">
      <c r="A60" s="82"/>
      <c r="B60" s="82"/>
      <c r="C60" s="82"/>
      <c r="D60" s="82"/>
      <c r="E60" s="82" t="s">
        <v>30</v>
      </c>
      <c r="F60" s="80">
        <f>I49*0.2768</f>
        <v>143.69241600000001</v>
      </c>
      <c r="G60" s="82"/>
      <c r="H60" s="116" t="s">
        <v>29</v>
      </c>
      <c r="I60" s="116"/>
      <c r="J60" s="80">
        <f>F60+I49</f>
        <v>662.81241599999998</v>
      </c>
      <c r="K60" s="30"/>
    </row>
    <row r="61" spans="1:11" s="37" customFormat="1" ht="15" thickBot="1" x14ac:dyDescent="0.25">
      <c r="A61" s="58"/>
      <c r="B61" s="58"/>
      <c r="C61" s="58"/>
      <c r="D61" s="58"/>
      <c r="E61" s="58"/>
      <c r="F61" s="59"/>
      <c r="G61" s="58"/>
      <c r="H61" s="58"/>
      <c r="I61" s="60" t="s">
        <v>28</v>
      </c>
      <c r="J61" s="61">
        <f>J60</f>
        <v>662.81241599999998</v>
      </c>
      <c r="K61" s="30"/>
    </row>
    <row r="62" spans="1:11" s="37" customFormat="1" x14ac:dyDescent="0.2">
      <c r="A62" s="73"/>
      <c r="B62" s="73"/>
      <c r="C62" s="73"/>
      <c r="D62" s="73"/>
      <c r="E62" s="73"/>
      <c r="F62" s="4"/>
      <c r="G62" s="73"/>
      <c r="H62" s="73"/>
      <c r="I62" s="73"/>
      <c r="J62" s="4"/>
      <c r="K62" s="30"/>
    </row>
    <row r="63" spans="1:11" s="31" customFormat="1" ht="15" x14ac:dyDescent="0.2">
      <c r="A63" s="34" t="s">
        <v>154</v>
      </c>
      <c r="B63" s="13" t="s">
        <v>5</v>
      </c>
      <c r="C63" s="34" t="s">
        <v>6</v>
      </c>
      <c r="D63" s="34" t="s">
        <v>7</v>
      </c>
      <c r="E63" s="108" t="s">
        <v>40</v>
      </c>
      <c r="F63" s="108"/>
      <c r="G63" s="14" t="s">
        <v>8</v>
      </c>
      <c r="H63" s="13" t="s">
        <v>9</v>
      </c>
      <c r="I63" s="13" t="s">
        <v>10</v>
      </c>
      <c r="J63" s="13" t="s">
        <v>11</v>
      </c>
      <c r="K63" s="30"/>
    </row>
    <row r="64" spans="1:11" s="31" customFormat="1" x14ac:dyDescent="0.2">
      <c r="A64" s="35" t="s">
        <v>39</v>
      </c>
      <c r="B64" s="12">
        <v>10008</v>
      </c>
      <c r="C64" s="35" t="s">
        <v>14</v>
      </c>
      <c r="D64" s="35" t="s">
        <v>226</v>
      </c>
      <c r="E64" s="109" t="s">
        <v>35</v>
      </c>
      <c r="F64" s="109"/>
      <c r="G64" s="10" t="s">
        <v>155</v>
      </c>
      <c r="H64" s="50">
        <v>1</v>
      </c>
      <c r="I64" s="48">
        <f>SUM(J65:J65)</f>
        <v>4.54</v>
      </c>
      <c r="J64" s="48">
        <f>I64</f>
        <v>4.54</v>
      </c>
      <c r="K64" s="30"/>
    </row>
    <row r="65" spans="1:11" s="31" customFormat="1" ht="25.5" x14ac:dyDescent="0.2">
      <c r="A65" s="32" t="s">
        <v>38</v>
      </c>
      <c r="B65" s="8">
        <v>280026</v>
      </c>
      <c r="C65" s="76" t="s">
        <v>14</v>
      </c>
      <c r="D65" s="76" t="s">
        <v>36</v>
      </c>
      <c r="E65" s="112" t="s">
        <v>35</v>
      </c>
      <c r="F65" s="112"/>
      <c r="G65" s="51" t="s">
        <v>34</v>
      </c>
      <c r="H65" s="52">
        <v>0.25</v>
      </c>
      <c r="I65" s="46">
        <v>18.16</v>
      </c>
      <c r="J65" s="46">
        <f t="shared" ref="J65" si="3">ROUND(H65*I65,2)</f>
        <v>4.54</v>
      </c>
      <c r="K65" s="30"/>
    </row>
    <row r="66" spans="1:11" s="31" customFormat="1" x14ac:dyDescent="0.2">
      <c r="A66" s="33"/>
      <c r="B66" s="33"/>
      <c r="C66" s="33"/>
      <c r="D66" s="33"/>
      <c r="E66" s="33" t="s">
        <v>33</v>
      </c>
      <c r="F66" s="4">
        <f>SUM(J65:J65)*0.653</f>
        <v>2.96462</v>
      </c>
      <c r="G66" s="33" t="s">
        <v>32</v>
      </c>
      <c r="H66" s="4">
        <v>0</v>
      </c>
      <c r="I66" s="33" t="s">
        <v>31</v>
      </c>
      <c r="J66" s="4">
        <f>F66</f>
        <v>2.96462</v>
      </c>
      <c r="K66" s="30"/>
    </row>
    <row r="67" spans="1:11" s="31" customFormat="1" x14ac:dyDescent="0.2">
      <c r="A67" s="33"/>
      <c r="B67" s="33"/>
      <c r="C67" s="33"/>
      <c r="D67" s="33"/>
      <c r="E67" s="33" t="s">
        <v>30</v>
      </c>
      <c r="F67" s="4">
        <f>I64*0.2768</f>
        <v>1.256672</v>
      </c>
      <c r="G67" s="33"/>
      <c r="H67" s="110" t="s">
        <v>29</v>
      </c>
      <c r="I67" s="110"/>
      <c r="J67" s="4">
        <f>F67+I64</f>
        <v>5.796672</v>
      </c>
      <c r="K67" s="30"/>
    </row>
    <row r="68" spans="1:11" s="31" customFormat="1" ht="15" thickBot="1" x14ac:dyDescent="0.25">
      <c r="A68" s="58"/>
      <c r="B68" s="58"/>
      <c r="C68" s="58"/>
      <c r="D68" s="58"/>
      <c r="E68" s="58"/>
      <c r="F68" s="59"/>
      <c r="G68" s="58"/>
      <c r="H68" s="58"/>
      <c r="I68" s="60" t="s">
        <v>28</v>
      </c>
      <c r="J68" s="61">
        <f>J67</f>
        <v>5.796672</v>
      </c>
      <c r="K68" s="30"/>
    </row>
    <row r="69" spans="1:11" s="31" customFormat="1" x14ac:dyDescent="0.2">
      <c r="A69" s="33"/>
      <c r="B69" s="33"/>
      <c r="C69" s="33"/>
      <c r="D69" s="33"/>
      <c r="E69" s="33"/>
      <c r="F69" s="4"/>
      <c r="G69" s="33"/>
      <c r="H69" s="33"/>
      <c r="I69" s="33"/>
      <c r="J69" s="4"/>
      <c r="K69" s="30"/>
    </row>
    <row r="70" spans="1:11" ht="24" customHeight="1" x14ac:dyDescent="0.2">
      <c r="A70" s="17">
        <v>2</v>
      </c>
      <c r="B70" s="17"/>
      <c r="C70" s="17"/>
      <c r="D70" s="17" t="s">
        <v>156</v>
      </c>
      <c r="E70" s="17"/>
      <c r="F70" s="117"/>
      <c r="G70" s="117"/>
      <c r="H70" s="18"/>
      <c r="I70" s="17"/>
      <c r="J70" s="16"/>
    </row>
    <row r="71" spans="1:11" ht="18" customHeight="1" x14ac:dyDescent="0.2">
      <c r="A71" s="15" t="s">
        <v>227</v>
      </c>
      <c r="B71" s="13" t="s">
        <v>5</v>
      </c>
      <c r="C71" s="15" t="s">
        <v>6</v>
      </c>
      <c r="D71" s="15" t="s">
        <v>7</v>
      </c>
      <c r="E71" s="108" t="s">
        <v>40</v>
      </c>
      <c r="F71" s="108"/>
      <c r="G71" s="63" t="s">
        <v>8</v>
      </c>
      <c r="H71" s="13" t="s">
        <v>9</v>
      </c>
      <c r="I71" s="13" t="s">
        <v>10</v>
      </c>
      <c r="J71" s="13" t="s">
        <v>11</v>
      </c>
    </row>
    <row r="72" spans="1:11" ht="24" customHeight="1" x14ac:dyDescent="0.2">
      <c r="A72" s="11" t="s">
        <v>39</v>
      </c>
      <c r="B72" s="12">
        <v>20235</v>
      </c>
      <c r="C72" s="11" t="s">
        <v>14</v>
      </c>
      <c r="D72" s="11" t="s">
        <v>228</v>
      </c>
      <c r="E72" s="109" t="s">
        <v>35</v>
      </c>
      <c r="F72" s="109"/>
      <c r="G72" s="49" t="s">
        <v>19</v>
      </c>
      <c r="H72" s="50">
        <v>1</v>
      </c>
      <c r="I72" s="48">
        <f>SUM(J73:J74)</f>
        <v>28.610000000000003</v>
      </c>
      <c r="J72" s="48">
        <f>I72</f>
        <v>28.610000000000003</v>
      </c>
    </row>
    <row r="73" spans="1:11" ht="24" customHeight="1" x14ac:dyDescent="0.2">
      <c r="A73" s="7" t="s">
        <v>38</v>
      </c>
      <c r="B73" s="8" t="s">
        <v>50</v>
      </c>
      <c r="C73" s="7" t="s">
        <v>14</v>
      </c>
      <c r="D73" s="7" t="s">
        <v>45</v>
      </c>
      <c r="E73" s="112" t="s">
        <v>35</v>
      </c>
      <c r="F73" s="112"/>
      <c r="G73" s="6" t="s">
        <v>34</v>
      </c>
      <c r="H73" s="52">
        <v>0.14000000000000001</v>
      </c>
      <c r="I73" s="46">
        <v>22.82</v>
      </c>
      <c r="J73" s="46">
        <f t="shared" ref="J73:J74" si="4">ROUND(H73*I73,2)</f>
        <v>3.19</v>
      </c>
    </row>
    <row r="74" spans="1:11" ht="24" customHeight="1" x14ac:dyDescent="0.2">
      <c r="A74" s="7" t="s">
        <v>38</v>
      </c>
      <c r="B74" s="8">
        <v>280026</v>
      </c>
      <c r="C74" s="76" t="s">
        <v>14</v>
      </c>
      <c r="D74" s="76" t="s">
        <v>36</v>
      </c>
      <c r="E74" s="112" t="s">
        <v>35</v>
      </c>
      <c r="F74" s="112"/>
      <c r="G74" s="51" t="s">
        <v>34</v>
      </c>
      <c r="H74" s="52">
        <v>1.4</v>
      </c>
      <c r="I74" s="46">
        <v>18.16</v>
      </c>
      <c r="J74" s="46">
        <f t="shared" si="4"/>
        <v>25.42</v>
      </c>
    </row>
    <row r="75" spans="1:11" x14ac:dyDescent="0.2">
      <c r="A75" s="5"/>
      <c r="B75" s="5"/>
      <c r="C75" s="5"/>
      <c r="D75" s="5"/>
      <c r="E75" s="5" t="s">
        <v>33</v>
      </c>
      <c r="F75" s="4">
        <f>SUM(J73:J74)*0.653</f>
        <v>18.682330000000004</v>
      </c>
      <c r="G75" s="5" t="s">
        <v>32</v>
      </c>
      <c r="H75" s="4">
        <v>0</v>
      </c>
      <c r="I75" s="5" t="s">
        <v>31</v>
      </c>
      <c r="J75" s="4">
        <f>F75</f>
        <v>18.682330000000004</v>
      </c>
    </row>
    <row r="76" spans="1:11" x14ac:dyDescent="0.2">
      <c r="A76" s="5"/>
      <c r="B76" s="5"/>
      <c r="C76" s="5"/>
      <c r="D76" s="5"/>
      <c r="E76" s="5" t="s">
        <v>30</v>
      </c>
      <c r="F76" s="4">
        <f>I72*0.2768</f>
        <v>7.9192480000000005</v>
      </c>
      <c r="G76" s="5"/>
      <c r="H76" s="110" t="s">
        <v>29</v>
      </c>
      <c r="I76" s="110"/>
      <c r="J76" s="4">
        <f>F76+I72</f>
        <v>36.529248000000003</v>
      </c>
    </row>
    <row r="77" spans="1:11" ht="30" customHeight="1" thickBot="1" x14ac:dyDescent="0.25">
      <c r="A77" s="1"/>
      <c r="B77" s="1"/>
      <c r="C77" s="1"/>
      <c r="D77" s="1"/>
      <c r="E77" s="1"/>
      <c r="F77" s="1"/>
      <c r="G77" s="1"/>
      <c r="H77" s="3"/>
      <c r="I77" s="1" t="s">
        <v>28</v>
      </c>
      <c r="J77" s="41">
        <f>J76</f>
        <v>36.529248000000003</v>
      </c>
    </row>
    <row r="78" spans="1:11" ht="0.95" customHeight="1" thickTop="1" x14ac:dyDescent="0.2">
      <c r="A78" s="2"/>
      <c r="B78" s="2"/>
      <c r="C78" s="2"/>
      <c r="D78" s="2"/>
      <c r="E78" s="2"/>
      <c r="F78" s="2"/>
      <c r="G78" s="2"/>
      <c r="H78" s="2"/>
      <c r="I78" s="2"/>
      <c r="J78" s="2"/>
    </row>
    <row r="79" spans="1:11" ht="18" customHeight="1" x14ac:dyDescent="0.2">
      <c r="A79" s="15" t="s">
        <v>229</v>
      </c>
      <c r="B79" s="13" t="s">
        <v>5</v>
      </c>
      <c r="C79" s="15" t="s">
        <v>6</v>
      </c>
      <c r="D79" s="15" t="s">
        <v>7</v>
      </c>
      <c r="E79" s="108" t="s">
        <v>40</v>
      </c>
      <c r="F79" s="108"/>
      <c r="G79" s="14" t="s">
        <v>8</v>
      </c>
      <c r="H79" s="13" t="s">
        <v>9</v>
      </c>
      <c r="I79" s="13" t="s">
        <v>10</v>
      </c>
      <c r="J79" s="13" t="s">
        <v>11</v>
      </c>
    </row>
    <row r="80" spans="1:11" ht="24" customHeight="1" x14ac:dyDescent="0.2">
      <c r="A80" s="11" t="s">
        <v>39</v>
      </c>
      <c r="B80" s="12">
        <v>20021</v>
      </c>
      <c r="C80" s="11" t="s">
        <v>14</v>
      </c>
      <c r="D80" s="38" t="s">
        <v>230</v>
      </c>
      <c r="E80" s="109" t="s">
        <v>35</v>
      </c>
      <c r="F80" s="109"/>
      <c r="G80" s="49" t="s">
        <v>15</v>
      </c>
      <c r="H80" s="64">
        <v>1</v>
      </c>
      <c r="I80" s="48">
        <f>SUM(J81:J82)</f>
        <v>5.1100000000000003</v>
      </c>
      <c r="J80" s="48">
        <f>I80</f>
        <v>5.1100000000000003</v>
      </c>
    </row>
    <row r="81" spans="1:10" ht="24" customHeight="1" x14ac:dyDescent="0.2">
      <c r="A81" s="7" t="s">
        <v>38</v>
      </c>
      <c r="B81" s="8" t="s">
        <v>50</v>
      </c>
      <c r="C81" s="7" t="s">
        <v>14</v>
      </c>
      <c r="D81" s="7" t="s">
        <v>45</v>
      </c>
      <c r="E81" s="112" t="s">
        <v>35</v>
      </c>
      <c r="F81" s="112"/>
      <c r="G81" s="51" t="s">
        <v>34</v>
      </c>
      <c r="H81" s="65">
        <v>2.5000000000000001E-2</v>
      </c>
      <c r="I81" s="46">
        <v>22.82</v>
      </c>
      <c r="J81" s="46">
        <f t="shared" ref="J81:J82" si="5">ROUND(H81*I81,2)</f>
        <v>0.56999999999999995</v>
      </c>
    </row>
    <row r="82" spans="1:10" ht="24" customHeight="1" x14ac:dyDescent="0.2">
      <c r="A82" s="7" t="s">
        <v>38</v>
      </c>
      <c r="B82" s="8" t="s">
        <v>37</v>
      </c>
      <c r="C82" s="7" t="s">
        <v>14</v>
      </c>
      <c r="D82" s="7" t="s">
        <v>36</v>
      </c>
      <c r="E82" s="112" t="s">
        <v>35</v>
      </c>
      <c r="F82" s="112"/>
      <c r="G82" s="51" t="s">
        <v>34</v>
      </c>
      <c r="H82" s="65">
        <v>0.25</v>
      </c>
      <c r="I82" s="46">
        <v>18.16</v>
      </c>
      <c r="J82" s="46">
        <f t="shared" si="5"/>
        <v>4.54</v>
      </c>
    </row>
    <row r="83" spans="1:10" x14ac:dyDescent="0.2">
      <c r="A83" s="5"/>
      <c r="B83" s="5"/>
      <c r="C83" s="5"/>
      <c r="D83" s="5"/>
      <c r="E83" s="5" t="s">
        <v>33</v>
      </c>
      <c r="F83" s="4">
        <f>SUM(J81:J82)*0.653</f>
        <v>3.3368300000000004</v>
      </c>
      <c r="G83" s="5" t="s">
        <v>32</v>
      </c>
      <c r="H83" s="4">
        <v>0</v>
      </c>
      <c r="I83" s="5" t="s">
        <v>31</v>
      </c>
      <c r="J83" s="4">
        <f>F83</f>
        <v>3.3368300000000004</v>
      </c>
    </row>
    <row r="84" spans="1:10" x14ac:dyDescent="0.2">
      <c r="A84" s="5"/>
      <c r="B84" s="5"/>
      <c r="C84" s="5"/>
      <c r="D84" s="5"/>
      <c r="E84" s="5" t="s">
        <v>30</v>
      </c>
      <c r="F84" s="4">
        <f>I80*0.2768</f>
        <v>1.4144480000000001</v>
      </c>
      <c r="G84" s="5"/>
      <c r="H84" s="110" t="s">
        <v>29</v>
      </c>
      <c r="I84" s="110"/>
      <c r="J84" s="4">
        <f>F84+I80</f>
        <v>6.5244480000000005</v>
      </c>
    </row>
    <row r="85" spans="1:10" ht="30" customHeight="1" thickBot="1" x14ac:dyDescent="0.25">
      <c r="A85" s="1"/>
      <c r="B85" s="1"/>
      <c r="C85" s="1"/>
      <c r="D85" s="1"/>
      <c r="E85" s="1"/>
      <c r="F85" s="1"/>
      <c r="G85" s="1"/>
      <c r="H85" s="3"/>
      <c r="I85" s="1" t="s">
        <v>28</v>
      </c>
      <c r="J85" s="41">
        <f>J84</f>
        <v>6.5244480000000005</v>
      </c>
    </row>
    <row r="86" spans="1:10" ht="0.95" customHeight="1" thickTop="1" x14ac:dyDescent="0.2">
      <c r="A86" s="2"/>
      <c r="B86" s="2"/>
      <c r="C86" s="2"/>
      <c r="D86" s="2"/>
      <c r="E86" s="2"/>
      <c r="F86" s="2"/>
      <c r="G86" s="2"/>
      <c r="H86" s="2"/>
      <c r="I86" s="2"/>
      <c r="J86" s="2"/>
    </row>
    <row r="87" spans="1:10" ht="18" customHeight="1" x14ac:dyDescent="0.2">
      <c r="A87" s="15" t="s">
        <v>231</v>
      </c>
      <c r="B87" s="13" t="s">
        <v>5</v>
      </c>
      <c r="C87" s="15" t="s">
        <v>6</v>
      </c>
      <c r="D87" s="15" t="s">
        <v>7</v>
      </c>
      <c r="E87" s="108" t="s">
        <v>40</v>
      </c>
      <c r="F87" s="108"/>
      <c r="G87" s="14" t="s">
        <v>8</v>
      </c>
      <c r="H87" s="13" t="s">
        <v>9</v>
      </c>
      <c r="I87" s="13" t="s">
        <v>10</v>
      </c>
      <c r="J87" s="13" t="s">
        <v>11</v>
      </c>
    </row>
    <row r="88" spans="1:10" ht="24" customHeight="1" x14ac:dyDescent="0.2">
      <c r="A88" s="11" t="s">
        <v>39</v>
      </c>
      <c r="B88" s="12">
        <v>97622</v>
      </c>
      <c r="C88" s="11" t="s">
        <v>16</v>
      </c>
      <c r="D88" s="11" t="s">
        <v>232</v>
      </c>
      <c r="E88" s="109"/>
      <c r="F88" s="109"/>
      <c r="G88" s="49" t="s">
        <v>19</v>
      </c>
      <c r="H88" s="50">
        <v>1</v>
      </c>
      <c r="I88" s="48">
        <f>SUM(J89:J90)</f>
        <v>47.34</v>
      </c>
      <c r="J88" s="48">
        <f>I88</f>
        <v>47.34</v>
      </c>
    </row>
    <row r="89" spans="1:10" ht="24" customHeight="1" x14ac:dyDescent="0.2">
      <c r="A89" s="7" t="s">
        <v>38</v>
      </c>
      <c r="B89" s="8">
        <v>88309</v>
      </c>
      <c r="C89" s="7" t="s">
        <v>16</v>
      </c>
      <c r="D89" s="76" t="s">
        <v>45</v>
      </c>
      <c r="E89" s="112"/>
      <c r="F89" s="112"/>
      <c r="G89" s="51" t="s">
        <v>34</v>
      </c>
      <c r="H89" s="52">
        <v>0.22500000000000001</v>
      </c>
      <c r="I89" s="46">
        <v>22.81</v>
      </c>
      <c r="J89" s="46">
        <f t="shared" ref="J89:J90" si="6">ROUND(H89*I89,2)</f>
        <v>5.13</v>
      </c>
    </row>
    <row r="90" spans="1:10" ht="24" customHeight="1" x14ac:dyDescent="0.2">
      <c r="A90" s="7" t="s">
        <v>38</v>
      </c>
      <c r="B90" s="8">
        <v>88316</v>
      </c>
      <c r="C90" s="7" t="s">
        <v>16</v>
      </c>
      <c r="D90" s="39" t="s">
        <v>36</v>
      </c>
      <c r="E90" s="112"/>
      <c r="F90" s="112"/>
      <c r="G90" s="51" t="s">
        <v>34</v>
      </c>
      <c r="H90" s="52">
        <v>2.3245</v>
      </c>
      <c r="I90" s="46">
        <v>18.16</v>
      </c>
      <c r="J90" s="46">
        <f t="shared" si="6"/>
        <v>42.21</v>
      </c>
    </row>
    <row r="91" spans="1:10" x14ac:dyDescent="0.2">
      <c r="A91" s="5"/>
      <c r="B91" s="5"/>
      <c r="C91" s="5"/>
      <c r="D91" s="5"/>
      <c r="E91" s="5" t="s">
        <v>33</v>
      </c>
      <c r="F91" s="4">
        <f>SUM(J89:J90)*0.653</f>
        <v>30.913020000000003</v>
      </c>
      <c r="G91" s="5" t="s">
        <v>32</v>
      </c>
      <c r="H91" s="4">
        <v>0</v>
      </c>
      <c r="I91" s="5" t="s">
        <v>31</v>
      </c>
      <c r="J91" s="4">
        <f>F91</f>
        <v>30.913020000000003</v>
      </c>
    </row>
    <row r="92" spans="1:10" x14ac:dyDescent="0.2">
      <c r="A92" s="5"/>
      <c r="B92" s="5"/>
      <c r="C92" s="5"/>
      <c r="D92" s="5"/>
      <c r="E92" s="5" t="s">
        <v>30</v>
      </c>
      <c r="F92" s="4">
        <f>I88*0.2768</f>
        <v>13.103712</v>
      </c>
      <c r="G92" s="5"/>
      <c r="H92" s="110" t="s">
        <v>29</v>
      </c>
      <c r="I92" s="110"/>
      <c r="J92" s="4">
        <f>F92+I88</f>
        <v>60.443712000000005</v>
      </c>
    </row>
    <row r="93" spans="1:10" ht="30" customHeight="1" thickBot="1" x14ac:dyDescent="0.25">
      <c r="A93" s="1"/>
      <c r="B93" s="1"/>
      <c r="C93" s="1"/>
      <c r="D93" s="1"/>
      <c r="E93" s="1"/>
      <c r="F93" s="1"/>
      <c r="G93" s="1"/>
      <c r="H93" s="3"/>
      <c r="I93" s="1" t="s">
        <v>28</v>
      </c>
      <c r="J93" s="41">
        <f>J92</f>
        <v>60.443712000000005</v>
      </c>
    </row>
    <row r="94" spans="1:10" ht="0.95" customHeight="1" thickTop="1" x14ac:dyDescent="0.2">
      <c r="A94" s="2"/>
      <c r="B94" s="2"/>
      <c r="C94" s="2"/>
      <c r="D94" s="2"/>
      <c r="E94" s="2"/>
      <c r="F94" s="2"/>
      <c r="G94" s="2"/>
      <c r="H94" s="2"/>
      <c r="I94" s="2"/>
      <c r="J94" s="2"/>
    </row>
    <row r="95" spans="1:10" ht="18" customHeight="1" x14ac:dyDescent="0.2">
      <c r="A95" s="15" t="s">
        <v>233</v>
      </c>
      <c r="B95" s="13" t="s">
        <v>5</v>
      </c>
      <c r="C95" s="15" t="s">
        <v>6</v>
      </c>
      <c r="D95" s="15" t="s">
        <v>7</v>
      </c>
      <c r="E95" s="108" t="s">
        <v>40</v>
      </c>
      <c r="F95" s="108"/>
      <c r="G95" s="14" t="s">
        <v>8</v>
      </c>
      <c r="H95" s="13" t="s">
        <v>9</v>
      </c>
      <c r="I95" s="13" t="s">
        <v>10</v>
      </c>
      <c r="J95" s="13" t="s">
        <v>11</v>
      </c>
    </row>
    <row r="96" spans="1:10" ht="24" customHeight="1" x14ac:dyDescent="0.2">
      <c r="A96" s="11" t="s">
        <v>39</v>
      </c>
      <c r="B96" s="12">
        <v>21524</v>
      </c>
      <c r="C96" s="11" t="s">
        <v>14</v>
      </c>
      <c r="D96" s="11" t="s">
        <v>234</v>
      </c>
      <c r="E96" s="109" t="s">
        <v>35</v>
      </c>
      <c r="F96" s="109"/>
      <c r="G96" s="49" t="s">
        <v>19</v>
      </c>
      <c r="H96" s="50">
        <v>1</v>
      </c>
      <c r="I96" s="48">
        <f>SUM(J97:J99)</f>
        <v>306.72000000000003</v>
      </c>
      <c r="J96" s="48">
        <f>I96</f>
        <v>306.72000000000003</v>
      </c>
    </row>
    <row r="97" spans="1:10" ht="24" customHeight="1" x14ac:dyDescent="0.2">
      <c r="A97" s="77" t="s">
        <v>42</v>
      </c>
      <c r="B97" s="20" t="s">
        <v>235</v>
      </c>
      <c r="C97" s="77" t="s">
        <v>14</v>
      </c>
      <c r="D97" s="77" t="s">
        <v>236</v>
      </c>
      <c r="E97" s="107" t="s">
        <v>41</v>
      </c>
      <c r="F97" s="107"/>
      <c r="G97" s="53" t="s">
        <v>34</v>
      </c>
      <c r="H97" s="54">
        <v>6</v>
      </c>
      <c r="I97" s="47">
        <v>9.4</v>
      </c>
      <c r="J97" s="47">
        <f t="shared" ref="J97:J98" si="7">ROUND(H97*I97,2)</f>
        <v>56.4</v>
      </c>
    </row>
    <row r="98" spans="1:10" s="37" customFormat="1" ht="24" customHeight="1" x14ac:dyDescent="0.2">
      <c r="A98" s="77" t="s">
        <v>42</v>
      </c>
      <c r="B98" s="20" t="s">
        <v>237</v>
      </c>
      <c r="C98" s="77" t="s">
        <v>14</v>
      </c>
      <c r="D98" s="77" t="s">
        <v>238</v>
      </c>
      <c r="E98" s="107" t="s">
        <v>41</v>
      </c>
      <c r="F98" s="107"/>
      <c r="G98" s="53" t="s">
        <v>34</v>
      </c>
      <c r="H98" s="54">
        <v>6</v>
      </c>
      <c r="I98" s="47">
        <v>23.5</v>
      </c>
      <c r="J98" s="47">
        <f t="shared" si="7"/>
        <v>141</v>
      </c>
    </row>
    <row r="99" spans="1:10" ht="24" customHeight="1" x14ac:dyDescent="0.2">
      <c r="A99" s="7" t="s">
        <v>38</v>
      </c>
      <c r="B99" s="8">
        <v>280004</v>
      </c>
      <c r="C99" s="7" t="s">
        <v>14</v>
      </c>
      <c r="D99" s="76" t="s">
        <v>51</v>
      </c>
      <c r="E99" s="112" t="s">
        <v>35</v>
      </c>
      <c r="F99" s="112"/>
      <c r="G99" s="51" t="s">
        <v>34</v>
      </c>
      <c r="H99" s="52">
        <v>6</v>
      </c>
      <c r="I99" s="46">
        <v>18.22</v>
      </c>
      <c r="J99" s="46">
        <f t="shared" ref="J99" si="8">ROUND(H99*I99,2)</f>
        <v>109.32</v>
      </c>
    </row>
    <row r="100" spans="1:10" x14ac:dyDescent="0.2">
      <c r="A100" s="5"/>
      <c r="B100" s="5"/>
      <c r="C100" s="5"/>
      <c r="D100" s="5"/>
      <c r="E100" s="5" t="s">
        <v>33</v>
      </c>
      <c r="F100" s="4">
        <f>SUM(J99)*0.653</f>
        <v>71.385959999999997</v>
      </c>
      <c r="G100" s="5" t="s">
        <v>32</v>
      </c>
      <c r="H100" s="4">
        <v>0</v>
      </c>
      <c r="I100" s="5" t="s">
        <v>31</v>
      </c>
      <c r="J100" s="4">
        <f>F100</f>
        <v>71.385959999999997</v>
      </c>
    </row>
    <row r="101" spans="1:10" x14ac:dyDescent="0.2">
      <c r="A101" s="5"/>
      <c r="B101" s="5"/>
      <c r="C101" s="5"/>
      <c r="D101" s="5"/>
      <c r="E101" s="5" t="s">
        <v>30</v>
      </c>
      <c r="F101" s="4">
        <f>I96*0.2768</f>
        <v>84.900096000000005</v>
      </c>
      <c r="G101" s="5"/>
      <c r="H101" s="110" t="s">
        <v>29</v>
      </c>
      <c r="I101" s="110"/>
      <c r="J101" s="4">
        <f>F101+I96</f>
        <v>391.62009600000005</v>
      </c>
    </row>
    <row r="102" spans="1:10" ht="30" customHeight="1" thickBot="1" x14ac:dyDescent="0.25">
      <c r="A102" s="1"/>
      <c r="B102" s="1"/>
      <c r="C102" s="1"/>
      <c r="D102" s="1"/>
      <c r="E102" s="1"/>
      <c r="F102" s="1"/>
      <c r="G102" s="1"/>
      <c r="H102" s="3"/>
      <c r="I102" s="1" t="s">
        <v>28</v>
      </c>
      <c r="J102" s="41">
        <f>J101</f>
        <v>391.62009600000005</v>
      </c>
    </row>
    <row r="103" spans="1:10" ht="0.95" customHeight="1" thickTop="1" x14ac:dyDescent="0.2">
      <c r="A103" s="2"/>
      <c r="B103" s="2"/>
      <c r="C103" s="2"/>
      <c r="D103" s="2"/>
      <c r="E103" s="2"/>
      <c r="F103" s="2"/>
      <c r="G103" s="2"/>
      <c r="H103" s="2"/>
      <c r="I103" s="2"/>
      <c r="J103" s="2"/>
    </row>
    <row r="104" spans="1:10" ht="18" customHeight="1" x14ac:dyDescent="0.2">
      <c r="A104" s="15" t="s">
        <v>239</v>
      </c>
      <c r="B104" s="13" t="s">
        <v>5</v>
      </c>
      <c r="C104" s="15" t="s">
        <v>6</v>
      </c>
      <c r="D104" s="15" t="s">
        <v>7</v>
      </c>
      <c r="E104" s="108" t="s">
        <v>40</v>
      </c>
      <c r="F104" s="108"/>
      <c r="G104" s="14" t="s">
        <v>8</v>
      </c>
      <c r="H104" s="13" t="s">
        <v>9</v>
      </c>
      <c r="I104" s="13" t="s">
        <v>10</v>
      </c>
      <c r="J104" s="13" t="s">
        <v>11</v>
      </c>
    </row>
    <row r="105" spans="1:10" ht="24" customHeight="1" x14ac:dyDescent="0.2">
      <c r="A105" s="11" t="s">
        <v>39</v>
      </c>
      <c r="B105" s="12">
        <v>97628</v>
      </c>
      <c r="C105" s="11" t="s">
        <v>16</v>
      </c>
      <c r="D105" s="11" t="s">
        <v>240</v>
      </c>
      <c r="E105" s="109" t="s">
        <v>35</v>
      </c>
      <c r="F105" s="109"/>
      <c r="G105" s="49" t="s">
        <v>15</v>
      </c>
      <c r="H105" s="50">
        <v>1</v>
      </c>
      <c r="I105" s="48">
        <f>SUM(J106:J107)</f>
        <v>233.98000000000002</v>
      </c>
      <c r="J105" s="48">
        <f>I105</f>
        <v>233.98000000000002</v>
      </c>
    </row>
    <row r="106" spans="1:10" ht="24" customHeight="1" x14ac:dyDescent="0.2">
      <c r="A106" s="7" t="s">
        <v>38</v>
      </c>
      <c r="B106" s="8">
        <v>88309</v>
      </c>
      <c r="C106" s="7" t="s">
        <v>16</v>
      </c>
      <c r="D106" s="76" t="s">
        <v>45</v>
      </c>
      <c r="E106" s="112" t="s">
        <v>35</v>
      </c>
      <c r="F106" s="112"/>
      <c r="G106" s="51" t="s">
        <v>34</v>
      </c>
      <c r="H106" s="52">
        <v>1.1117999999999999</v>
      </c>
      <c r="I106" s="46">
        <v>22.81</v>
      </c>
      <c r="J106" s="46">
        <f t="shared" ref="J106:J107" si="9">ROUND(H106*I106,2)</f>
        <v>25.36</v>
      </c>
    </row>
    <row r="107" spans="1:10" ht="24" customHeight="1" x14ac:dyDescent="0.2">
      <c r="A107" s="7" t="s">
        <v>38</v>
      </c>
      <c r="B107" s="8">
        <v>88316</v>
      </c>
      <c r="C107" s="7" t="s">
        <v>16</v>
      </c>
      <c r="D107" s="76" t="s">
        <v>36</v>
      </c>
      <c r="E107" s="112" t="s">
        <v>35</v>
      </c>
      <c r="F107" s="112"/>
      <c r="G107" s="51" t="s">
        <v>34</v>
      </c>
      <c r="H107" s="52">
        <v>11.488</v>
      </c>
      <c r="I107" s="46">
        <v>18.16</v>
      </c>
      <c r="J107" s="46">
        <f t="shared" si="9"/>
        <v>208.62</v>
      </c>
    </row>
    <row r="108" spans="1:10" x14ac:dyDescent="0.2">
      <c r="A108" s="5"/>
      <c r="B108" s="5"/>
      <c r="C108" s="5"/>
      <c r="D108" s="5"/>
      <c r="E108" s="5" t="s">
        <v>33</v>
      </c>
      <c r="F108" s="4">
        <f>SUM(J106:J107)*0.653</f>
        <v>152.78894000000003</v>
      </c>
      <c r="G108" s="5" t="s">
        <v>32</v>
      </c>
      <c r="H108" s="4">
        <v>0</v>
      </c>
      <c r="I108" s="5" t="s">
        <v>31</v>
      </c>
      <c r="J108" s="4">
        <f>F108</f>
        <v>152.78894000000003</v>
      </c>
    </row>
    <row r="109" spans="1:10" x14ac:dyDescent="0.2">
      <c r="A109" s="5"/>
      <c r="B109" s="5"/>
      <c r="C109" s="5"/>
      <c r="D109" s="5"/>
      <c r="E109" s="5" t="s">
        <v>30</v>
      </c>
      <c r="F109" s="4">
        <f>I105*0.2768</f>
        <v>64.765664000000001</v>
      </c>
      <c r="G109" s="5"/>
      <c r="H109" s="110" t="s">
        <v>29</v>
      </c>
      <c r="I109" s="110"/>
      <c r="J109" s="4">
        <f>F109+I105</f>
        <v>298.74566400000003</v>
      </c>
    </row>
    <row r="110" spans="1:10" ht="30" customHeight="1" thickBot="1" x14ac:dyDescent="0.25">
      <c r="A110" s="1"/>
      <c r="B110" s="1"/>
      <c r="C110" s="1"/>
      <c r="D110" s="1"/>
      <c r="E110" s="1"/>
      <c r="F110" s="1"/>
      <c r="G110" s="1"/>
      <c r="H110" s="3"/>
      <c r="I110" s="1" t="s">
        <v>28</v>
      </c>
      <c r="J110" s="41">
        <f>J109</f>
        <v>298.74566400000003</v>
      </c>
    </row>
    <row r="111" spans="1:10" ht="0.95" customHeight="1" thickTop="1" x14ac:dyDescent="0.2">
      <c r="A111" s="2"/>
      <c r="B111" s="2"/>
      <c r="C111" s="2"/>
      <c r="D111" s="2"/>
      <c r="E111" s="2"/>
      <c r="F111" s="2"/>
      <c r="G111" s="2"/>
      <c r="H111" s="2"/>
      <c r="I111" s="2"/>
      <c r="J111" s="2"/>
    </row>
    <row r="112" spans="1:10" ht="18" customHeight="1" x14ac:dyDescent="0.2">
      <c r="A112" s="15" t="s">
        <v>241</v>
      </c>
      <c r="B112" s="13" t="s">
        <v>5</v>
      </c>
      <c r="C112" s="15" t="s">
        <v>6</v>
      </c>
      <c r="D112" s="15" t="s">
        <v>7</v>
      </c>
      <c r="E112" s="108" t="s">
        <v>40</v>
      </c>
      <c r="F112" s="108"/>
      <c r="G112" s="14" t="s">
        <v>8</v>
      </c>
      <c r="H112" s="13" t="s">
        <v>9</v>
      </c>
      <c r="I112" s="13" t="s">
        <v>10</v>
      </c>
      <c r="J112" s="13" t="s">
        <v>11</v>
      </c>
    </row>
    <row r="113" spans="1:10" ht="24" customHeight="1" x14ac:dyDescent="0.2">
      <c r="A113" s="11" t="s">
        <v>39</v>
      </c>
      <c r="B113" s="12">
        <v>97632</v>
      </c>
      <c r="C113" s="75" t="s">
        <v>16</v>
      </c>
      <c r="D113" s="11" t="s">
        <v>242</v>
      </c>
      <c r="E113" s="109" t="s">
        <v>35</v>
      </c>
      <c r="F113" s="109"/>
      <c r="G113" s="49" t="s">
        <v>166</v>
      </c>
      <c r="H113" s="50">
        <v>1</v>
      </c>
      <c r="I113" s="48">
        <f>SUM(J114:J115)</f>
        <v>2.15</v>
      </c>
      <c r="J113" s="48">
        <f>I113</f>
        <v>2.15</v>
      </c>
    </row>
    <row r="114" spans="1:10" ht="24" customHeight="1" x14ac:dyDescent="0.2">
      <c r="A114" s="7" t="s">
        <v>38</v>
      </c>
      <c r="B114" s="8">
        <v>88256</v>
      </c>
      <c r="C114" s="76" t="s">
        <v>16</v>
      </c>
      <c r="D114" s="76" t="s">
        <v>243</v>
      </c>
      <c r="E114" s="112" t="s">
        <v>35</v>
      </c>
      <c r="F114" s="112"/>
      <c r="G114" s="51" t="s">
        <v>34</v>
      </c>
      <c r="H114" s="52">
        <v>2.9000000000000001E-2</v>
      </c>
      <c r="I114" s="46">
        <v>22.73</v>
      </c>
      <c r="J114" s="46">
        <f t="shared" ref="J114:J115" si="10">ROUND(H114*I114,2)</f>
        <v>0.66</v>
      </c>
    </row>
    <row r="115" spans="1:10" ht="24" customHeight="1" x14ac:dyDescent="0.2">
      <c r="A115" s="7" t="s">
        <v>38</v>
      </c>
      <c r="B115" s="8">
        <v>88316</v>
      </c>
      <c r="C115" s="76" t="s">
        <v>16</v>
      </c>
      <c r="D115" s="76" t="s">
        <v>36</v>
      </c>
      <c r="E115" s="112" t="s">
        <v>35</v>
      </c>
      <c r="F115" s="112"/>
      <c r="G115" s="51" t="s">
        <v>34</v>
      </c>
      <c r="H115" s="52">
        <v>8.2000000000000003E-2</v>
      </c>
      <c r="I115" s="46">
        <v>18.16</v>
      </c>
      <c r="J115" s="46">
        <f t="shared" si="10"/>
        <v>1.49</v>
      </c>
    </row>
    <row r="116" spans="1:10" x14ac:dyDescent="0.2">
      <c r="A116" s="5"/>
      <c r="B116" s="5"/>
      <c r="C116" s="5"/>
      <c r="D116" s="5"/>
      <c r="E116" s="5" t="s">
        <v>33</v>
      </c>
      <c r="F116" s="4">
        <f>SUM(J114:J115)*0.653</f>
        <v>1.40395</v>
      </c>
      <c r="G116" s="5" t="s">
        <v>32</v>
      </c>
      <c r="H116" s="4">
        <v>0</v>
      </c>
      <c r="I116" s="5" t="s">
        <v>31</v>
      </c>
      <c r="J116" s="4">
        <f>F116</f>
        <v>1.40395</v>
      </c>
    </row>
    <row r="117" spans="1:10" x14ac:dyDescent="0.2">
      <c r="A117" s="5"/>
      <c r="B117" s="5"/>
      <c r="C117" s="5"/>
      <c r="D117" s="5"/>
      <c r="E117" s="5" t="s">
        <v>30</v>
      </c>
      <c r="F117" s="4">
        <f>I113*0.2768</f>
        <v>0.59511999999999998</v>
      </c>
      <c r="G117" s="5"/>
      <c r="H117" s="110" t="s">
        <v>29</v>
      </c>
      <c r="I117" s="110"/>
      <c r="J117" s="4">
        <f>F117+I113</f>
        <v>2.74512</v>
      </c>
    </row>
    <row r="118" spans="1:10" ht="30" customHeight="1" thickBot="1" x14ac:dyDescent="0.25">
      <c r="A118" s="60"/>
      <c r="B118" s="60"/>
      <c r="C118" s="60"/>
      <c r="D118" s="60"/>
      <c r="E118" s="60"/>
      <c r="F118" s="60"/>
      <c r="G118" s="60"/>
      <c r="H118" s="72"/>
      <c r="I118" s="60" t="s">
        <v>28</v>
      </c>
      <c r="J118" s="61">
        <f>J117</f>
        <v>2.74512</v>
      </c>
    </row>
    <row r="119" spans="1:10" ht="24" customHeight="1" x14ac:dyDescent="0.2">
      <c r="A119" s="78">
        <v>3</v>
      </c>
      <c r="B119" s="78"/>
      <c r="C119" s="78"/>
      <c r="D119" s="78" t="s">
        <v>244</v>
      </c>
      <c r="E119" s="78"/>
      <c r="F119" s="111"/>
      <c r="G119" s="111"/>
      <c r="H119" s="24"/>
      <c r="I119" s="78"/>
      <c r="J119" s="25"/>
    </row>
    <row r="120" spans="1:10" ht="18" customHeight="1" x14ac:dyDescent="0.2">
      <c r="A120" s="15" t="s">
        <v>245</v>
      </c>
      <c r="B120" s="13" t="s">
        <v>5</v>
      </c>
      <c r="C120" s="15" t="s">
        <v>6</v>
      </c>
      <c r="D120" s="15" t="s">
        <v>7</v>
      </c>
      <c r="E120" s="108" t="s">
        <v>40</v>
      </c>
      <c r="F120" s="108"/>
      <c r="G120" s="14" t="s">
        <v>8</v>
      </c>
      <c r="H120" s="13" t="s">
        <v>9</v>
      </c>
      <c r="I120" s="13" t="s">
        <v>10</v>
      </c>
      <c r="J120" s="13" t="s">
        <v>11</v>
      </c>
    </row>
    <row r="121" spans="1:10" ht="24" customHeight="1" x14ac:dyDescent="0.2">
      <c r="A121" s="11" t="s">
        <v>39</v>
      </c>
      <c r="B121" s="12">
        <v>51172</v>
      </c>
      <c r="C121" s="11" t="s">
        <v>14</v>
      </c>
      <c r="D121" s="11" t="s">
        <v>246</v>
      </c>
      <c r="E121" s="109" t="s">
        <v>35</v>
      </c>
      <c r="F121" s="109"/>
      <c r="G121" s="49" t="s">
        <v>19</v>
      </c>
      <c r="H121" s="50">
        <v>1</v>
      </c>
      <c r="I121" s="48">
        <f>SUM(J122:J125)</f>
        <v>3411.79</v>
      </c>
      <c r="J121" s="48">
        <f>I121</f>
        <v>3411.79</v>
      </c>
    </row>
    <row r="122" spans="1:10" ht="24" customHeight="1" x14ac:dyDescent="0.2">
      <c r="A122" s="7" t="s">
        <v>38</v>
      </c>
      <c r="B122" s="8">
        <v>50037</v>
      </c>
      <c r="C122" s="7" t="s">
        <v>14</v>
      </c>
      <c r="D122" s="76" t="s">
        <v>22</v>
      </c>
      <c r="E122" s="112"/>
      <c r="F122" s="112"/>
      <c r="G122" s="51" t="s">
        <v>163</v>
      </c>
      <c r="H122" s="52">
        <v>12</v>
      </c>
      <c r="I122" s="46">
        <v>5.45</v>
      </c>
      <c r="J122" s="46">
        <f t="shared" ref="J122" si="11">ROUND(H122*I122,2)</f>
        <v>65.400000000000006</v>
      </c>
    </row>
    <row r="123" spans="1:10" s="37" customFormat="1" ht="24" customHeight="1" x14ac:dyDescent="0.2">
      <c r="A123" s="76" t="s">
        <v>38</v>
      </c>
      <c r="B123" s="8">
        <v>50038</v>
      </c>
      <c r="C123" s="76" t="s">
        <v>14</v>
      </c>
      <c r="D123" s="76" t="s">
        <v>164</v>
      </c>
      <c r="E123" s="112"/>
      <c r="F123" s="112"/>
      <c r="G123" s="51" t="s">
        <v>21</v>
      </c>
      <c r="H123" s="52">
        <v>80</v>
      </c>
      <c r="I123" s="46">
        <v>15.57</v>
      </c>
      <c r="J123" s="46">
        <f t="shared" ref="J123:J125" si="12">ROUND(H123*I123,2)</f>
        <v>1245.5999999999999</v>
      </c>
    </row>
    <row r="124" spans="1:10" s="37" customFormat="1" ht="24" customHeight="1" x14ac:dyDescent="0.2">
      <c r="A124" s="76" t="s">
        <v>38</v>
      </c>
      <c r="B124" s="8">
        <v>50041</v>
      </c>
      <c r="C124" s="76" t="s">
        <v>14</v>
      </c>
      <c r="D124" s="76" t="s">
        <v>247</v>
      </c>
      <c r="E124" s="112"/>
      <c r="F124" s="112"/>
      <c r="G124" s="51" t="s">
        <v>163</v>
      </c>
      <c r="H124" s="52">
        <v>12</v>
      </c>
      <c r="I124" s="46">
        <v>101.46</v>
      </c>
      <c r="J124" s="46">
        <f t="shared" si="12"/>
        <v>1217.52</v>
      </c>
    </row>
    <row r="125" spans="1:10" s="37" customFormat="1" ht="24" customHeight="1" x14ac:dyDescent="0.2">
      <c r="A125" s="76" t="s">
        <v>38</v>
      </c>
      <c r="B125" s="8">
        <v>50740</v>
      </c>
      <c r="C125" s="76" t="s">
        <v>14</v>
      </c>
      <c r="D125" s="76" t="s">
        <v>165</v>
      </c>
      <c r="E125" s="112"/>
      <c r="F125" s="112"/>
      <c r="G125" s="51" t="s">
        <v>159</v>
      </c>
      <c r="H125" s="52">
        <v>1</v>
      </c>
      <c r="I125" s="46">
        <v>883.27</v>
      </c>
      <c r="J125" s="46">
        <f t="shared" si="12"/>
        <v>883.27</v>
      </c>
    </row>
    <row r="126" spans="1:10" x14ac:dyDescent="0.2">
      <c r="A126" s="5"/>
      <c r="B126" s="5"/>
      <c r="C126" s="5"/>
      <c r="D126" s="5"/>
      <c r="E126" s="5" t="s">
        <v>33</v>
      </c>
      <c r="F126" s="4">
        <f>SUM(J122)*0.653</f>
        <v>42.706200000000003</v>
      </c>
      <c r="G126" s="5" t="s">
        <v>32</v>
      </c>
      <c r="H126" s="4">
        <v>0</v>
      </c>
      <c r="I126" s="5" t="s">
        <v>31</v>
      </c>
      <c r="J126" s="4">
        <f>F126</f>
        <v>42.706200000000003</v>
      </c>
    </row>
    <row r="127" spans="1:10" x14ac:dyDescent="0.2">
      <c r="A127" s="5"/>
      <c r="B127" s="5"/>
      <c r="C127" s="5"/>
      <c r="D127" s="5">
        <v>3</v>
      </c>
      <c r="E127" s="5" t="s">
        <v>30</v>
      </c>
      <c r="F127" s="4">
        <f>I121*0.2768</f>
        <v>944.38347199999998</v>
      </c>
      <c r="G127" s="5"/>
      <c r="H127" s="110" t="s">
        <v>29</v>
      </c>
      <c r="I127" s="110"/>
      <c r="J127" s="4">
        <f>F127+I121</f>
        <v>4356.1734720000004</v>
      </c>
    </row>
    <row r="128" spans="1:10" ht="30" customHeight="1" thickBot="1" x14ac:dyDescent="0.25">
      <c r="A128" s="1"/>
      <c r="B128" s="1"/>
      <c r="C128" s="1"/>
      <c r="D128" s="1"/>
      <c r="E128" s="1"/>
      <c r="F128" s="1"/>
      <c r="G128" s="1"/>
      <c r="H128" s="3"/>
      <c r="I128" s="1" t="s">
        <v>28</v>
      </c>
      <c r="J128" s="45">
        <f>J127</f>
        <v>4356.1734720000004</v>
      </c>
    </row>
    <row r="129" spans="1:10" ht="0.95" customHeight="1" thickTop="1" x14ac:dyDescent="0.2">
      <c r="A129" s="2"/>
      <c r="B129" s="2"/>
      <c r="C129" s="2"/>
      <c r="D129" s="2"/>
      <c r="E129" s="2"/>
      <c r="F129" s="2"/>
      <c r="G129" s="2"/>
      <c r="H129" s="2"/>
      <c r="I129" s="2"/>
      <c r="J129" s="2"/>
    </row>
    <row r="130" spans="1:10" ht="18" customHeight="1" x14ac:dyDescent="0.2">
      <c r="A130" s="15" t="s">
        <v>248</v>
      </c>
      <c r="B130" s="13" t="s">
        <v>5</v>
      </c>
      <c r="C130" s="15" t="s">
        <v>6</v>
      </c>
      <c r="D130" s="15" t="s">
        <v>7</v>
      </c>
      <c r="E130" s="108" t="s">
        <v>40</v>
      </c>
      <c r="F130" s="108"/>
      <c r="G130" s="14" t="s">
        <v>8</v>
      </c>
      <c r="H130" s="13" t="s">
        <v>9</v>
      </c>
      <c r="I130" s="13" t="s">
        <v>10</v>
      </c>
      <c r="J130" s="13" t="s">
        <v>11</v>
      </c>
    </row>
    <row r="131" spans="1:10" ht="24" customHeight="1" x14ac:dyDescent="0.2">
      <c r="A131" s="11" t="s">
        <v>39</v>
      </c>
      <c r="B131" s="12">
        <v>103670</v>
      </c>
      <c r="C131" s="43" t="s">
        <v>16</v>
      </c>
      <c r="D131" s="11" t="s">
        <v>249</v>
      </c>
      <c r="E131" s="109"/>
      <c r="F131" s="109"/>
      <c r="G131" s="49" t="s">
        <v>19</v>
      </c>
      <c r="H131" s="50">
        <v>1</v>
      </c>
      <c r="I131" s="48">
        <f>SUM(J132:J136)</f>
        <v>247.87</v>
      </c>
      <c r="J131" s="48">
        <f>I131</f>
        <v>247.87</v>
      </c>
    </row>
    <row r="132" spans="1:10" ht="30" customHeight="1" x14ac:dyDescent="0.2">
      <c r="A132" s="7" t="s">
        <v>38</v>
      </c>
      <c r="B132" s="8">
        <v>88262</v>
      </c>
      <c r="C132" s="44" t="s">
        <v>16</v>
      </c>
      <c r="D132" s="76" t="s">
        <v>250</v>
      </c>
      <c r="E132" s="112"/>
      <c r="F132" s="112"/>
      <c r="G132" s="51" t="s">
        <v>34</v>
      </c>
      <c r="H132" s="52">
        <v>2.4584999999999999</v>
      </c>
      <c r="I132" s="46">
        <v>22.57</v>
      </c>
      <c r="J132" s="46">
        <f t="shared" ref="J132:J136" si="13">ROUND(H132*I132,2)</f>
        <v>55.49</v>
      </c>
    </row>
    <row r="133" spans="1:10" s="37" customFormat="1" ht="30" customHeight="1" x14ac:dyDescent="0.2">
      <c r="A133" s="76" t="s">
        <v>38</v>
      </c>
      <c r="B133" s="8">
        <v>88309</v>
      </c>
      <c r="C133" s="76" t="s">
        <v>16</v>
      </c>
      <c r="D133" s="76" t="s">
        <v>45</v>
      </c>
      <c r="E133" s="120"/>
      <c r="F133" s="121"/>
      <c r="G133" s="51" t="s">
        <v>34</v>
      </c>
      <c r="H133" s="52">
        <v>2.4584999999999999</v>
      </c>
      <c r="I133" s="46">
        <v>22.81</v>
      </c>
      <c r="J133" s="46">
        <f t="shared" si="13"/>
        <v>56.08</v>
      </c>
    </row>
    <row r="134" spans="1:10" s="37" customFormat="1" ht="30" customHeight="1" x14ac:dyDescent="0.2">
      <c r="A134" s="76" t="s">
        <v>38</v>
      </c>
      <c r="B134" s="8">
        <v>88316</v>
      </c>
      <c r="C134" s="76" t="s">
        <v>16</v>
      </c>
      <c r="D134" s="76" t="s">
        <v>36</v>
      </c>
      <c r="E134" s="120"/>
      <c r="F134" s="121"/>
      <c r="G134" s="51" t="s">
        <v>34</v>
      </c>
      <c r="H134" s="52">
        <v>7.3765000000000001</v>
      </c>
      <c r="I134" s="46">
        <v>18.16</v>
      </c>
      <c r="J134" s="46">
        <f t="shared" si="13"/>
        <v>133.96</v>
      </c>
    </row>
    <row r="135" spans="1:10" s="37" customFormat="1" ht="30" customHeight="1" x14ac:dyDescent="0.2">
      <c r="A135" s="76" t="s">
        <v>38</v>
      </c>
      <c r="B135" s="8">
        <v>90586</v>
      </c>
      <c r="C135" s="76" t="s">
        <v>16</v>
      </c>
      <c r="D135" s="76" t="s">
        <v>251</v>
      </c>
      <c r="E135" s="120"/>
      <c r="F135" s="121"/>
      <c r="G135" s="51" t="s">
        <v>47</v>
      </c>
      <c r="H135" s="52">
        <v>1.042</v>
      </c>
      <c r="I135" s="46">
        <v>1.49</v>
      </c>
      <c r="J135" s="46">
        <f t="shared" si="13"/>
        <v>1.55</v>
      </c>
    </row>
    <row r="136" spans="1:10" ht="29.25" customHeight="1" x14ac:dyDescent="0.2">
      <c r="A136" s="7" t="s">
        <v>38</v>
      </c>
      <c r="B136" s="8">
        <v>90587</v>
      </c>
      <c r="C136" s="44" t="s">
        <v>16</v>
      </c>
      <c r="D136" s="76" t="s">
        <v>252</v>
      </c>
      <c r="E136" s="112"/>
      <c r="F136" s="112"/>
      <c r="G136" s="51" t="s">
        <v>55</v>
      </c>
      <c r="H136" s="52">
        <v>1.417</v>
      </c>
      <c r="I136" s="46">
        <v>0.56000000000000005</v>
      </c>
      <c r="J136" s="46">
        <f t="shared" si="13"/>
        <v>0.79</v>
      </c>
    </row>
    <row r="137" spans="1:10" x14ac:dyDescent="0.2">
      <c r="A137" s="5"/>
      <c r="B137" s="5"/>
      <c r="C137" s="5"/>
      <c r="D137" s="5"/>
      <c r="E137" s="5" t="s">
        <v>33</v>
      </c>
      <c r="F137" s="4">
        <f>SUM(J132:J134)*0.653</f>
        <v>160.33109000000002</v>
      </c>
      <c r="G137" s="5" t="s">
        <v>32</v>
      </c>
      <c r="H137" s="4">
        <v>0</v>
      </c>
      <c r="I137" s="5" t="s">
        <v>31</v>
      </c>
      <c r="J137" s="4">
        <f>F137</f>
        <v>160.33109000000002</v>
      </c>
    </row>
    <row r="138" spans="1:10" x14ac:dyDescent="0.2">
      <c r="A138" s="5"/>
      <c r="B138" s="5"/>
      <c r="C138" s="5"/>
      <c r="D138" s="5"/>
      <c r="E138" s="5" t="s">
        <v>30</v>
      </c>
      <c r="F138" s="4">
        <f>I131*0.2768</f>
        <v>68.610416000000001</v>
      </c>
      <c r="G138" s="5"/>
      <c r="H138" s="110" t="s">
        <v>29</v>
      </c>
      <c r="I138" s="110"/>
      <c r="J138" s="4">
        <f>F138+I131</f>
        <v>316.48041599999999</v>
      </c>
    </row>
    <row r="139" spans="1:10" ht="30" customHeight="1" thickBot="1" x14ac:dyDescent="0.25">
      <c r="A139" s="1"/>
      <c r="B139" s="1"/>
      <c r="C139" s="1"/>
      <c r="D139" s="1"/>
      <c r="E139" s="1"/>
      <c r="F139" s="1"/>
      <c r="G139" s="1"/>
      <c r="H139" s="3"/>
      <c r="I139" s="1" t="s">
        <v>28</v>
      </c>
      <c r="J139" s="45">
        <f>J138</f>
        <v>316.48041599999999</v>
      </c>
    </row>
    <row r="140" spans="1:10" ht="0.95" customHeight="1" thickTop="1" thickBot="1" x14ac:dyDescent="0.25">
      <c r="A140" s="2"/>
      <c r="B140" s="2"/>
      <c r="C140" s="2"/>
      <c r="D140" s="2"/>
      <c r="E140" s="2"/>
      <c r="F140" s="2"/>
      <c r="G140" s="2"/>
      <c r="H140" s="2"/>
      <c r="I140" s="2"/>
      <c r="J140" s="2"/>
    </row>
    <row r="141" spans="1:10" ht="0.95" customHeight="1" thickTop="1" x14ac:dyDescent="0.2">
      <c r="A141" s="2"/>
      <c r="B141" s="2"/>
      <c r="C141" s="2"/>
      <c r="D141" s="2"/>
      <c r="E141" s="2"/>
      <c r="F141" s="2"/>
      <c r="G141" s="2"/>
      <c r="H141" s="2"/>
      <c r="I141" s="2"/>
      <c r="J141" s="2"/>
    </row>
    <row r="142" spans="1:10" ht="24" customHeight="1" x14ac:dyDescent="0.2">
      <c r="A142" s="17">
        <v>4</v>
      </c>
      <c r="B142" s="17"/>
      <c r="C142" s="17"/>
      <c r="D142" s="17" t="s">
        <v>253</v>
      </c>
      <c r="E142" s="17"/>
      <c r="F142" s="117"/>
      <c r="G142" s="117"/>
      <c r="H142" s="18"/>
      <c r="I142" s="17"/>
      <c r="J142" s="16"/>
    </row>
    <row r="143" spans="1:10" s="26" customFormat="1" ht="24" customHeight="1" x14ac:dyDescent="0.2">
      <c r="A143" s="28" t="s">
        <v>135</v>
      </c>
      <c r="B143" s="13" t="s">
        <v>5</v>
      </c>
      <c r="C143" s="28" t="s">
        <v>6</v>
      </c>
      <c r="D143" s="28" t="s">
        <v>7</v>
      </c>
      <c r="E143" s="108" t="s">
        <v>40</v>
      </c>
      <c r="F143" s="108"/>
      <c r="G143" s="14" t="s">
        <v>8</v>
      </c>
      <c r="H143" s="13" t="s">
        <v>9</v>
      </c>
      <c r="I143" s="13" t="s">
        <v>10</v>
      </c>
      <c r="J143" s="13" t="s">
        <v>11</v>
      </c>
    </row>
    <row r="144" spans="1:10" s="26" customFormat="1" ht="39.75" customHeight="1" x14ac:dyDescent="0.2">
      <c r="A144" s="75" t="s">
        <v>39</v>
      </c>
      <c r="B144" s="12">
        <v>50766</v>
      </c>
      <c r="C144" s="75" t="s">
        <v>14</v>
      </c>
      <c r="D144" s="75" t="s">
        <v>254</v>
      </c>
      <c r="E144" s="118"/>
      <c r="F144" s="119"/>
      <c r="G144" s="49" t="s">
        <v>15</v>
      </c>
      <c r="H144" s="50">
        <v>1</v>
      </c>
      <c r="I144" s="48">
        <f>SUM(J145:J148)</f>
        <v>3446.71</v>
      </c>
      <c r="J144" s="48">
        <f>I144</f>
        <v>3446.71</v>
      </c>
    </row>
    <row r="145" spans="1:10" s="26" customFormat="1" ht="24" customHeight="1" x14ac:dyDescent="0.2">
      <c r="A145" s="76" t="s">
        <v>38</v>
      </c>
      <c r="B145" s="8">
        <v>50036</v>
      </c>
      <c r="C145" s="76" t="s">
        <v>14</v>
      </c>
      <c r="D145" s="76" t="s">
        <v>162</v>
      </c>
      <c r="E145" s="112"/>
      <c r="F145" s="112"/>
      <c r="G145" s="51" t="s">
        <v>163</v>
      </c>
      <c r="H145" s="52">
        <v>12</v>
      </c>
      <c r="I145" s="46">
        <v>104.37</v>
      </c>
      <c r="J145" s="46">
        <f t="shared" ref="J145:J148" si="14">ROUND(H145*I145,2)</f>
        <v>1252.44</v>
      </c>
    </row>
    <row r="146" spans="1:10" s="26" customFormat="1" ht="24" customHeight="1" x14ac:dyDescent="0.2">
      <c r="A146" s="76" t="s">
        <v>38</v>
      </c>
      <c r="B146" s="8">
        <v>50037</v>
      </c>
      <c r="C146" s="76" t="s">
        <v>14</v>
      </c>
      <c r="D146" s="76" t="s">
        <v>22</v>
      </c>
      <c r="E146" s="112"/>
      <c r="F146" s="112"/>
      <c r="G146" s="51" t="s">
        <v>163</v>
      </c>
      <c r="H146" s="52">
        <v>12</v>
      </c>
      <c r="I146" s="46">
        <v>5.45</v>
      </c>
      <c r="J146" s="46">
        <f t="shared" si="14"/>
        <v>65.400000000000006</v>
      </c>
    </row>
    <row r="147" spans="1:10" s="26" customFormat="1" ht="24" customHeight="1" x14ac:dyDescent="0.2">
      <c r="A147" s="76" t="s">
        <v>38</v>
      </c>
      <c r="B147" s="8">
        <v>50038</v>
      </c>
      <c r="C147" s="76" t="s">
        <v>14</v>
      </c>
      <c r="D147" s="76" t="s">
        <v>164</v>
      </c>
      <c r="E147" s="112"/>
      <c r="F147" s="112"/>
      <c r="G147" s="51" t="s">
        <v>21</v>
      </c>
      <c r="H147" s="52">
        <v>80</v>
      </c>
      <c r="I147" s="46">
        <v>15.57</v>
      </c>
      <c r="J147" s="46">
        <f t="shared" si="14"/>
        <v>1245.5999999999999</v>
      </c>
    </row>
    <row r="148" spans="1:10" s="26" customFormat="1" ht="18" customHeight="1" x14ac:dyDescent="0.2">
      <c r="A148" s="76" t="s">
        <v>38</v>
      </c>
      <c r="B148" s="8">
        <v>50740</v>
      </c>
      <c r="C148" s="76" t="s">
        <v>14</v>
      </c>
      <c r="D148" s="76" t="s">
        <v>165</v>
      </c>
      <c r="E148" s="112"/>
      <c r="F148" s="112"/>
      <c r="G148" s="51" t="s">
        <v>159</v>
      </c>
      <c r="H148" s="52">
        <v>1</v>
      </c>
      <c r="I148" s="46">
        <v>883.27</v>
      </c>
      <c r="J148" s="46">
        <f t="shared" si="14"/>
        <v>883.27</v>
      </c>
    </row>
    <row r="149" spans="1:10" s="26" customFormat="1" ht="20.25" customHeight="1" x14ac:dyDescent="0.2">
      <c r="A149" s="29"/>
      <c r="B149" s="29"/>
      <c r="C149" s="29"/>
      <c r="D149" s="29"/>
      <c r="E149" s="42" t="s">
        <v>33</v>
      </c>
      <c r="F149" s="4">
        <f>SUM(J145:J146)*0.653</f>
        <v>860.54952000000014</v>
      </c>
      <c r="G149" s="42" t="s">
        <v>32</v>
      </c>
      <c r="H149" s="4">
        <v>0</v>
      </c>
      <c r="I149" s="42" t="s">
        <v>31</v>
      </c>
      <c r="J149" s="4">
        <f>F149</f>
        <v>860.54952000000014</v>
      </c>
    </row>
    <row r="150" spans="1:10" s="26" customFormat="1" ht="18" customHeight="1" x14ac:dyDescent="0.2">
      <c r="A150" s="29"/>
      <c r="B150" s="29"/>
      <c r="C150" s="29"/>
      <c r="D150" s="29"/>
      <c r="E150" s="42" t="s">
        <v>30</v>
      </c>
      <c r="F150" s="4">
        <f>I144*0.2768</f>
        <v>954.04932799999995</v>
      </c>
      <c r="G150" s="42"/>
      <c r="H150" s="110" t="s">
        <v>29</v>
      </c>
      <c r="I150" s="110"/>
      <c r="J150" s="4">
        <f>F150+I144</f>
        <v>4400.7593280000001</v>
      </c>
    </row>
    <row r="151" spans="1:10" s="26" customFormat="1" ht="24" customHeight="1" thickBot="1" x14ac:dyDescent="0.25">
      <c r="A151" s="60"/>
      <c r="B151" s="60"/>
      <c r="C151" s="60"/>
      <c r="D151" s="60"/>
      <c r="E151" s="60"/>
      <c r="F151" s="60"/>
      <c r="G151" s="60"/>
      <c r="H151" s="72"/>
      <c r="I151" s="60" t="s">
        <v>28</v>
      </c>
      <c r="J151" s="61">
        <f>J150</f>
        <v>4400.7593280000001</v>
      </c>
    </row>
    <row r="152" spans="1:10" s="26" customFormat="1" ht="24" customHeight="1" x14ac:dyDescent="0.2">
      <c r="A152" s="56" t="s">
        <v>136</v>
      </c>
      <c r="B152" s="55" t="s">
        <v>5</v>
      </c>
      <c r="C152" s="56" t="s">
        <v>6</v>
      </c>
      <c r="D152" s="56" t="s">
        <v>7</v>
      </c>
      <c r="E152" s="115" t="s">
        <v>40</v>
      </c>
      <c r="F152" s="115"/>
      <c r="G152" s="57" t="s">
        <v>8</v>
      </c>
      <c r="H152" s="55" t="s">
        <v>9</v>
      </c>
      <c r="I152" s="55" t="s">
        <v>10</v>
      </c>
      <c r="J152" s="55" t="s">
        <v>11</v>
      </c>
    </row>
    <row r="153" spans="1:10" s="26" customFormat="1" ht="24" customHeight="1" x14ac:dyDescent="0.2">
      <c r="A153" s="27" t="s">
        <v>39</v>
      </c>
      <c r="B153" s="12">
        <v>51172</v>
      </c>
      <c r="C153" s="27" t="s">
        <v>14</v>
      </c>
      <c r="D153" s="27" t="s">
        <v>255</v>
      </c>
      <c r="E153" s="109"/>
      <c r="F153" s="109"/>
      <c r="G153" s="49" t="s">
        <v>19</v>
      </c>
      <c r="H153" s="50">
        <v>1</v>
      </c>
      <c r="I153" s="48">
        <f>SUM(J154:J157)</f>
        <v>3411.79</v>
      </c>
      <c r="J153" s="48">
        <f>I153</f>
        <v>3411.79</v>
      </c>
    </row>
    <row r="154" spans="1:10" s="26" customFormat="1" ht="24" customHeight="1" x14ac:dyDescent="0.2">
      <c r="A154" s="76" t="s">
        <v>38</v>
      </c>
      <c r="B154" s="8">
        <v>50037</v>
      </c>
      <c r="C154" s="76" t="s">
        <v>14</v>
      </c>
      <c r="D154" s="76" t="s">
        <v>22</v>
      </c>
      <c r="E154" s="112"/>
      <c r="F154" s="112"/>
      <c r="G154" s="51" t="s">
        <v>163</v>
      </c>
      <c r="H154" s="52">
        <v>12</v>
      </c>
      <c r="I154" s="46">
        <v>5.45</v>
      </c>
      <c r="J154" s="46">
        <f t="shared" ref="J154:J157" si="15">ROUND(H154*I154,2)</f>
        <v>65.400000000000006</v>
      </c>
    </row>
    <row r="155" spans="1:10" s="26" customFormat="1" ht="24" customHeight="1" x14ac:dyDescent="0.2">
      <c r="A155" s="76" t="s">
        <v>38</v>
      </c>
      <c r="B155" s="8">
        <v>50038</v>
      </c>
      <c r="C155" s="76" t="s">
        <v>14</v>
      </c>
      <c r="D155" s="76" t="s">
        <v>164</v>
      </c>
      <c r="E155" s="112"/>
      <c r="F155" s="112"/>
      <c r="G155" s="51" t="s">
        <v>21</v>
      </c>
      <c r="H155" s="52">
        <v>80</v>
      </c>
      <c r="I155" s="46">
        <v>15.57</v>
      </c>
      <c r="J155" s="46">
        <f t="shared" si="15"/>
        <v>1245.5999999999999</v>
      </c>
    </row>
    <row r="156" spans="1:10" s="37" customFormat="1" ht="24" customHeight="1" x14ac:dyDescent="0.2">
      <c r="A156" s="76" t="s">
        <v>38</v>
      </c>
      <c r="B156" s="8">
        <v>50041</v>
      </c>
      <c r="C156" s="76" t="s">
        <v>14</v>
      </c>
      <c r="D156" s="76" t="s">
        <v>247</v>
      </c>
      <c r="E156" s="112"/>
      <c r="F156" s="112"/>
      <c r="G156" s="51" t="s">
        <v>163</v>
      </c>
      <c r="H156" s="52">
        <v>12</v>
      </c>
      <c r="I156" s="46">
        <v>101.46</v>
      </c>
      <c r="J156" s="46">
        <f t="shared" si="15"/>
        <v>1217.52</v>
      </c>
    </row>
    <row r="157" spans="1:10" s="26" customFormat="1" ht="24" customHeight="1" x14ac:dyDescent="0.2">
      <c r="A157" s="76" t="s">
        <v>38</v>
      </c>
      <c r="B157" s="8">
        <v>50740</v>
      </c>
      <c r="C157" s="76" t="s">
        <v>14</v>
      </c>
      <c r="D157" s="76" t="s">
        <v>165</v>
      </c>
      <c r="E157" s="112"/>
      <c r="F157" s="112"/>
      <c r="G157" s="51" t="s">
        <v>159</v>
      </c>
      <c r="H157" s="52">
        <v>1</v>
      </c>
      <c r="I157" s="46">
        <v>883.27</v>
      </c>
      <c r="J157" s="46">
        <f t="shared" si="15"/>
        <v>883.27</v>
      </c>
    </row>
    <row r="158" spans="1:10" s="26" customFormat="1" ht="24" customHeight="1" x14ac:dyDescent="0.2">
      <c r="A158" s="29"/>
      <c r="B158" s="29"/>
      <c r="C158" s="29"/>
      <c r="D158" s="29"/>
      <c r="E158" s="42" t="s">
        <v>33</v>
      </c>
      <c r="F158" s="4">
        <f>SUM(J154)*0.653</f>
        <v>42.706200000000003</v>
      </c>
      <c r="G158" s="42" t="s">
        <v>32</v>
      </c>
      <c r="H158" s="4">
        <v>0</v>
      </c>
      <c r="I158" s="42" t="s">
        <v>31</v>
      </c>
      <c r="J158" s="4">
        <f>F158</f>
        <v>42.706200000000003</v>
      </c>
    </row>
    <row r="159" spans="1:10" s="26" customFormat="1" ht="24" customHeight="1" x14ac:dyDescent="0.2">
      <c r="A159" s="29"/>
      <c r="B159" s="29"/>
      <c r="C159" s="29"/>
      <c r="D159" s="29"/>
      <c r="E159" s="42" t="s">
        <v>30</v>
      </c>
      <c r="F159" s="4">
        <f>I153*0.2768</f>
        <v>944.38347199999998</v>
      </c>
      <c r="G159" s="42"/>
      <c r="H159" s="110" t="s">
        <v>29</v>
      </c>
      <c r="I159" s="110"/>
      <c r="J159" s="4">
        <f>F159+I153</f>
        <v>4356.1734720000004</v>
      </c>
    </row>
    <row r="160" spans="1:10" s="26" customFormat="1" ht="24" customHeight="1" thickBot="1" x14ac:dyDescent="0.25">
      <c r="A160" s="60"/>
      <c r="B160" s="60"/>
      <c r="C160" s="60"/>
      <c r="D160" s="60"/>
      <c r="E160" s="60"/>
      <c r="F160" s="60"/>
      <c r="G160" s="60"/>
      <c r="H160" s="72"/>
      <c r="I160" s="60" t="s">
        <v>28</v>
      </c>
      <c r="J160" s="61">
        <f>J159</f>
        <v>4356.1734720000004</v>
      </c>
    </row>
    <row r="161" spans="1:10" s="26" customFormat="1" ht="24" customHeight="1" x14ac:dyDescent="0.2">
      <c r="A161" s="56" t="s">
        <v>137</v>
      </c>
      <c r="B161" s="55" t="s">
        <v>5</v>
      </c>
      <c r="C161" s="56" t="s">
        <v>6</v>
      </c>
      <c r="D161" s="56" t="s">
        <v>7</v>
      </c>
      <c r="E161" s="115" t="s">
        <v>40</v>
      </c>
      <c r="F161" s="115"/>
      <c r="G161" s="57" t="s">
        <v>8</v>
      </c>
      <c r="H161" s="55" t="s">
        <v>9</v>
      </c>
      <c r="I161" s="55" t="s">
        <v>10</v>
      </c>
      <c r="J161" s="55" t="s">
        <v>11</v>
      </c>
    </row>
    <row r="162" spans="1:10" s="26" customFormat="1" ht="15.75" customHeight="1" x14ac:dyDescent="0.2">
      <c r="A162" s="27" t="s">
        <v>39</v>
      </c>
      <c r="B162" s="12">
        <v>103670</v>
      </c>
      <c r="C162" s="27" t="s">
        <v>14</v>
      </c>
      <c r="D162" s="27" t="s">
        <v>256</v>
      </c>
      <c r="E162" s="109"/>
      <c r="F162" s="109"/>
      <c r="G162" s="49" t="s">
        <v>19</v>
      </c>
      <c r="H162" s="50">
        <v>1</v>
      </c>
      <c r="I162" s="48">
        <f>SUM(J163:J167)</f>
        <v>247.87</v>
      </c>
      <c r="J162" s="48">
        <f>I162</f>
        <v>247.87</v>
      </c>
    </row>
    <row r="163" spans="1:10" s="26" customFormat="1" ht="24" customHeight="1" x14ac:dyDescent="0.2">
      <c r="A163" s="76" t="s">
        <v>38</v>
      </c>
      <c r="B163" s="8">
        <v>88262</v>
      </c>
      <c r="C163" s="76" t="s">
        <v>16</v>
      </c>
      <c r="D163" s="76" t="s">
        <v>250</v>
      </c>
      <c r="E163" s="112"/>
      <c r="F163" s="112"/>
      <c r="G163" s="51" t="s">
        <v>34</v>
      </c>
      <c r="H163" s="52">
        <v>2.4584999999999999</v>
      </c>
      <c r="I163" s="46">
        <v>22.57</v>
      </c>
      <c r="J163" s="46">
        <f t="shared" ref="J163:J167" si="16">ROUND(H163*I163,2)</f>
        <v>55.49</v>
      </c>
    </row>
    <row r="164" spans="1:10" s="26" customFormat="1" ht="24" customHeight="1" x14ac:dyDescent="0.2">
      <c r="A164" s="76" t="s">
        <v>38</v>
      </c>
      <c r="B164" s="8">
        <v>88309</v>
      </c>
      <c r="C164" s="76" t="s">
        <v>16</v>
      </c>
      <c r="D164" s="76" t="s">
        <v>45</v>
      </c>
      <c r="E164" s="120"/>
      <c r="F164" s="121"/>
      <c r="G164" s="51" t="s">
        <v>34</v>
      </c>
      <c r="H164" s="52">
        <v>2.4584999999999999</v>
      </c>
      <c r="I164" s="46">
        <v>22.81</v>
      </c>
      <c r="J164" s="46">
        <f t="shared" si="16"/>
        <v>56.08</v>
      </c>
    </row>
    <row r="165" spans="1:10" s="37" customFormat="1" ht="24" customHeight="1" x14ac:dyDescent="0.2">
      <c r="A165" s="76" t="s">
        <v>38</v>
      </c>
      <c r="B165" s="8">
        <v>88316</v>
      </c>
      <c r="C165" s="76" t="s">
        <v>16</v>
      </c>
      <c r="D165" s="76" t="s">
        <v>36</v>
      </c>
      <c r="E165" s="120"/>
      <c r="F165" s="121"/>
      <c r="G165" s="51" t="s">
        <v>34</v>
      </c>
      <c r="H165" s="52">
        <v>7.3765000000000001</v>
      </c>
      <c r="I165" s="46">
        <v>18.16</v>
      </c>
      <c r="J165" s="46">
        <f t="shared" si="16"/>
        <v>133.96</v>
      </c>
    </row>
    <row r="166" spans="1:10" s="26" customFormat="1" ht="17.25" customHeight="1" x14ac:dyDescent="0.2">
      <c r="A166" s="76" t="s">
        <v>38</v>
      </c>
      <c r="B166" s="8">
        <v>90586</v>
      </c>
      <c r="C166" s="76" t="s">
        <v>16</v>
      </c>
      <c r="D166" s="76" t="s">
        <v>251</v>
      </c>
      <c r="E166" s="120"/>
      <c r="F166" s="121"/>
      <c r="G166" s="51" t="s">
        <v>47</v>
      </c>
      <c r="H166" s="52">
        <v>1.042</v>
      </c>
      <c r="I166" s="46">
        <v>1.49</v>
      </c>
      <c r="J166" s="47">
        <f t="shared" si="16"/>
        <v>1.55</v>
      </c>
    </row>
    <row r="167" spans="1:10" s="26" customFormat="1" ht="18" customHeight="1" x14ac:dyDescent="0.2">
      <c r="A167" s="76" t="s">
        <v>38</v>
      </c>
      <c r="B167" s="8">
        <v>90587</v>
      </c>
      <c r="C167" s="76" t="s">
        <v>16</v>
      </c>
      <c r="D167" s="76" t="s">
        <v>252</v>
      </c>
      <c r="E167" s="112"/>
      <c r="F167" s="112"/>
      <c r="G167" s="51" t="s">
        <v>55</v>
      </c>
      <c r="H167" s="52">
        <v>1.417</v>
      </c>
      <c r="I167" s="46">
        <v>0.56000000000000005</v>
      </c>
      <c r="J167" s="47">
        <f t="shared" si="16"/>
        <v>0.79</v>
      </c>
    </row>
    <row r="168" spans="1:10" s="26" customFormat="1" ht="17.25" customHeight="1" x14ac:dyDescent="0.2">
      <c r="A168" s="29"/>
      <c r="B168" s="29"/>
      <c r="C168" s="29"/>
      <c r="D168" s="29"/>
      <c r="E168" s="42" t="s">
        <v>33</v>
      </c>
      <c r="F168" s="4">
        <f>SUM(J163:J164)*0.653</f>
        <v>72.85521</v>
      </c>
      <c r="G168" s="42" t="s">
        <v>32</v>
      </c>
      <c r="H168" s="4">
        <v>0</v>
      </c>
      <c r="I168" s="42" t="s">
        <v>31</v>
      </c>
      <c r="J168" s="4">
        <f>F168</f>
        <v>72.85521</v>
      </c>
    </row>
    <row r="169" spans="1:10" s="26" customFormat="1" ht="17.25" customHeight="1" x14ac:dyDescent="0.2">
      <c r="A169" s="29"/>
      <c r="B169" s="29"/>
      <c r="C169" s="29"/>
      <c r="D169" s="29"/>
      <c r="E169" s="42" t="s">
        <v>30</v>
      </c>
      <c r="F169" s="4">
        <f>I162*0.2768</f>
        <v>68.610416000000001</v>
      </c>
      <c r="G169" s="42"/>
      <c r="H169" s="110" t="s">
        <v>29</v>
      </c>
      <c r="I169" s="110"/>
      <c r="J169" s="4">
        <f>F169+I162</f>
        <v>316.48041599999999</v>
      </c>
    </row>
    <row r="170" spans="1:10" s="26" customFormat="1" ht="17.25" customHeight="1" thickBot="1" x14ac:dyDescent="0.25">
      <c r="A170" s="60"/>
      <c r="B170" s="60"/>
      <c r="C170" s="60"/>
      <c r="D170" s="60"/>
      <c r="E170" s="60"/>
      <c r="F170" s="60"/>
      <c r="G170" s="60"/>
      <c r="H170" s="72"/>
      <c r="I170" s="60" t="s">
        <v>28</v>
      </c>
      <c r="J170" s="61">
        <f>J169</f>
        <v>316.48041599999999</v>
      </c>
    </row>
    <row r="171" spans="1:10" ht="0.95" hidden="1" customHeight="1" thickTop="1" x14ac:dyDescent="0.2">
      <c r="A171" s="62"/>
      <c r="B171" s="62"/>
      <c r="C171" s="62"/>
      <c r="D171" s="62"/>
      <c r="E171" s="2"/>
      <c r="F171" s="2"/>
      <c r="G171" s="2"/>
      <c r="H171" s="2"/>
      <c r="I171" s="2"/>
      <c r="J171" s="2"/>
    </row>
    <row r="172" spans="1:10" s="37" customFormat="1" ht="15" customHeight="1" x14ac:dyDescent="0.2">
      <c r="A172" s="23">
        <v>5</v>
      </c>
      <c r="B172" s="23"/>
      <c r="C172" s="23"/>
      <c r="D172" s="23" t="s">
        <v>257</v>
      </c>
      <c r="E172" s="23"/>
      <c r="F172" s="122"/>
      <c r="G172" s="123"/>
      <c r="H172" s="24"/>
      <c r="I172" s="23"/>
      <c r="J172" s="25"/>
    </row>
    <row r="173" spans="1:10" ht="18" customHeight="1" x14ac:dyDescent="0.2">
      <c r="A173" s="15" t="s">
        <v>138</v>
      </c>
      <c r="B173" s="13" t="s">
        <v>5</v>
      </c>
      <c r="C173" s="15" t="s">
        <v>6</v>
      </c>
      <c r="D173" s="15" t="s">
        <v>7</v>
      </c>
      <c r="E173" s="108" t="s">
        <v>40</v>
      </c>
      <c r="F173" s="108"/>
      <c r="G173" s="14" t="s">
        <v>8</v>
      </c>
      <c r="H173" s="13" t="s">
        <v>9</v>
      </c>
      <c r="I173" s="13" t="s">
        <v>10</v>
      </c>
      <c r="J173" s="13" t="s">
        <v>11</v>
      </c>
    </row>
    <row r="174" spans="1:10" ht="51" customHeight="1" x14ac:dyDescent="0.2">
      <c r="A174" s="11" t="s">
        <v>39</v>
      </c>
      <c r="B174" s="12">
        <v>103323</v>
      </c>
      <c r="C174" s="11" t="s">
        <v>16</v>
      </c>
      <c r="D174" s="11" t="s">
        <v>258</v>
      </c>
      <c r="E174" s="109"/>
      <c r="F174" s="109"/>
      <c r="G174" s="49" t="s">
        <v>15</v>
      </c>
      <c r="H174" s="50">
        <v>1</v>
      </c>
      <c r="I174" s="48">
        <f>SUM(J175:J180)</f>
        <v>59.970000000000006</v>
      </c>
      <c r="J174" s="48">
        <f>I174</f>
        <v>59.970000000000006</v>
      </c>
    </row>
    <row r="175" spans="1:10" ht="27" customHeight="1" x14ac:dyDescent="0.2">
      <c r="A175" s="77" t="s">
        <v>42</v>
      </c>
      <c r="B175" s="20">
        <v>34557</v>
      </c>
      <c r="C175" s="77" t="s">
        <v>16</v>
      </c>
      <c r="D175" s="77" t="s">
        <v>259</v>
      </c>
      <c r="E175" s="107"/>
      <c r="F175" s="107"/>
      <c r="G175" s="53" t="s">
        <v>18</v>
      </c>
      <c r="H175" s="54">
        <v>0.41699999999999998</v>
      </c>
      <c r="I175" s="47">
        <v>2.87</v>
      </c>
      <c r="J175" s="47">
        <f t="shared" ref="J175:J176" si="17">ROUND(H175*I175,2)</f>
        <v>1.2</v>
      </c>
    </row>
    <row r="176" spans="1:10" ht="24" customHeight="1" x14ac:dyDescent="0.2">
      <c r="A176" s="77" t="s">
        <v>42</v>
      </c>
      <c r="B176" s="20">
        <v>37395</v>
      </c>
      <c r="C176" s="77" t="s">
        <v>16</v>
      </c>
      <c r="D176" s="77" t="s">
        <v>260</v>
      </c>
      <c r="E176" s="107"/>
      <c r="F176" s="107"/>
      <c r="G176" s="53" t="s">
        <v>261</v>
      </c>
      <c r="H176" s="54">
        <v>5.0000000000000001E-3</v>
      </c>
      <c r="I176" s="47">
        <v>40.450000000000003</v>
      </c>
      <c r="J176" s="47">
        <f t="shared" si="17"/>
        <v>0.2</v>
      </c>
    </row>
    <row r="177" spans="1:10" s="37" customFormat="1" ht="25.5" customHeight="1" x14ac:dyDescent="0.2">
      <c r="A177" s="77" t="s">
        <v>42</v>
      </c>
      <c r="B177" s="20">
        <v>37592</v>
      </c>
      <c r="C177" s="77" t="s">
        <v>16</v>
      </c>
      <c r="D177" s="77" t="s">
        <v>262</v>
      </c>
      <c r="E177" s="107"/>
      <c r="F177" s="107"/>
      <c r="G177" s="53" t="s">
        <v>17</v>
      </c>
      <c r="H177" s="54">
        <v>13.6</v>
      </c>
      <c r="I177" s="47">
        <v>2.27</v>
      </c>
      <c r="J177" s="47">
        <f t="shared" ref="J177" si="18">ROUND(H177*I177,2)</f>
        <v>30.87</v>
      </c>
    </row>
    <row r="178" spans="1:10" s="37" customFormat="1" ht="39.75" customHeight="1" x14ac:dyDescent="0.2">
      <c r="A178" s="76" t="s">
        <v>38</v>
      </c>
      <c r="B178" s="8">
        <v>87369</v>
      </c>
      <c r="C178" s="76" t="s">
        <v>16</v>
      </c>
      <c r="D178" s="76" t="s">
        <v>263</v>
      </c>
      <c r="E178" s="76"/>
      <c r="F178" s="76"/>
      <c r="G178" s="51" t="s">
        <v>159</v>
      </c>
      <c r="H178" s="52">
        <v>1.039E-2</v>
      </c>
      <c r="I178" s="46">
        <v>856.27</v>
      </c>
      <c r="J178" s="46">
        <f t="shared" ref="J178:J180" si="19">ROUND(H178*I178,2)</f>
        <v>8.9</v>
      </c>
    </row>
    <row r="179" spans="1:10" ht="25.5" customHeight="1" x14ac:dyDescent="0.2">
      <c r="A179" s="76" t="s">
        <v>38</v>
      </c>
      <c r="B179" s="8">
        <v>88309</v>
      </c>
      <c r="C179" s="76" t="s">
        <v>16</v>
      </c>
      <c r="D179" s="76" t="s">
        <v>45</v>
      </c>
      <c r="E179" s="112"/>
      <c r="F179" s="112"/>
      <c r="G179" s="51" t="s">
        <v>34</v>
      </c>
      <c r="H179" s="52">
        <v>0.5897</v>
      </c>
      <c r="I179" s="46">
        <v>22.81</v>
      </c>
      <c r="J179" s="46">
        <f t="shared" si="19"/>
        <v>13.45</v>
      </c>
    </row>
    <row r="180" spans="1:10" ht="26.25" customHeight="1" x14ac:dyDescent="0.2">
      <c r="A180" s="76" t="s">
        <v>38</v>
      </c>
      <c r="B180" s="8">
        <v>88316</v>
      </c>
      <c r="C180" s="76" t="s">
        <v>16</v>
      </c>
      <c r="D180" s="76" t="s">
        <v>36</v>
      </c>
      <c r="E180" s="112"/>
      <c r="F180" s="112"/>
      <c r="G180" s="51" t="s">
        <v>34</v>
      </c>
      <c r="H180" s="52">
        <v>0.29449999999999998</v>
      </c>
      <c r="I180" s="46">
        <v>18.16</v>
      </c>
      <c r="J180" s="46">
        <f t="shared" si="19"/>
        <v>5.35</v>
      </c>
    </row>
    <row r="181" spans="1:10" x14ac:dyDescent="0.2">
      <c r="A181" s="5"/>
      <c r="B181" s="5"/>
      <c r="C181" s="5"/>
      <c r="D181" s="5"/>
      <c r="E181" s="42" t="s">
        <v>33</v>
      </c>
      <c r="F181" s="4">
        <f>SUM(J175:J176)*0.653</f>
        <v>0.91420000000000001</v>
      </c>
      <c r="G181" s="42" t="s">
        <v>32</v>
      </c>
      <c r="H181" s="4">
        <v>0</v>
      </c>
      <c r="I181" s="42" t="s">
        <v>31</v>
      </c>
      <c r="J181" s="4">
        <f>F181</f>
        <v>0.91420000000000001</v>
      </c>
    </row>
    <row r="182" spans="1:10" ht="14.25" customHeight="1" x14ac:dyDescent="0.2">
      <c r="A182" s="5"/>
      <c r="B182" s="5"/>
      <c r="C182" s="5"/>
      <c r="D182" s="5"/>
      <c r="E182" s="42" t="s">
        <v>30</v>
      </c>
      <c r="F182" s="4">
        <f>I174*0.2768</f>
        <v>16.599696000000002</v>
      </c>
      <c r="G182" s="42"/>
      <c r="H182" s="110" t="s">
        <v>29</v>
      </c>
      <c r="I182" s="110"/>
      <c r="J182" s="4">
        <f>F182+I174</f>
        <v>76.569696000000008</v>
      </c>
    </row>
    <row r="183" spans="1:10" ht="18.75" customHeight="1" thickBot="1" x14ac:dyDescent="0.25">
      <c r="A183" s="60"/>
      <c r="B183" s="60"/>
      <c r="C183" s="60"/>
      <c r="D183" s="60"/>
      <c r="E183" s="60"/>
      <c r="F183" s="60"/>
      <c r="G183" s="60"/>
      <c r="H183" s="72"/>
      <c r="I183" s="60" t="s">
        <v>28</v>
      </c>
      <c r="J183" s="61">
        <f>J182</f>
        <v>76.569696000000008</v>
      </c>
    </row>
    <row r="184" spans="1:10" ht="0.95" hidden="1" customHeight="1" thickTop="1" x14ac:dyDescent="0.2">
      <c r="A184" s="62"/>
      <c r="B184" s="62"/>
      <c r="C184" s="62"/>
      <c r="D184" s="62"/>
      <c r="E184" s="2"/>
      <c r="F184" s="2"/>
      <c r="G184" s="2"/>
      <c r="H184" s="2"/>
      <c r="I184" s="2"/>
      <c r="J184" s="2"/>
    </row>
    <row r="185" spans="1:10" ht="0.95" customHeight="1" thickTop="1" x14ac:dyDescent="0.2">
      <c r="A185" s="2"/>
      <c r="B185" s="2"/>
      <c r="C185" s="2"/>
      <c r="D185" s="2"/>
      <c r="E185" s="2"/>
      <c r="F185" s="2"/>
      <c r="G185" s="2"/>
      <c r="H185" s="2"/>
      <c r="I185" s="2"/>
      <c r="J185" s="2"/>
    </row>
    <row r="186" spans="1:10" x14ac:dyDescent="0.2">
      <c r="A186" s="17">
        <v>6</v>
      </c>
      <c r="B186" s="17"/>
      <c r="C186" s="17"/>
      <c r="D186" s="17" t="s">
        <v>264</v>
      </c>
      <c r="E186" s="17"/>
      <c r="F186" s="117"/>
      <c r="G186" s="117"/>
      <c r="H186" s="18"/>
      <c r="I186" s="17"/>
      <c r="J186" s="16"/>
    </row>
    <row r="187" spans="1:10" ht="18" customHeight="1" x14ac:dyDescent="0.2">
      <c r="A187" s="15" t="s">
        <v>265</v>
      </c>
      <c r="B187" s="13" t="s">
        <v>5</v>
      </c>
      <c r="C187" s="15" t="s">
        <v>6</v>
      </c>
      <c r="D187" s="15" t="s">
        <v>7</v>
      </c>
      <c r="E187" s="108" t="s">
        <v>40</v>
      </c>
      <c r="F187" s="108"/>
      <c r="G187" s="14" t="s">
        <v>8</v>
      </c>
      <c r="H187" s="13" t="s">
        <v>9</v>
      </c>
      <c r="I187" s="13" t="s">
        <v>10</v>
      </c>
      <c r="J187" s="13" t="s">
        <v>11</v>
      </c>
    </row>
    <row r="188" spans="1:10" ht="24" customHeight="1" x14ac:dyDescent="0.2">
      <c r="A188" s="11" t="s">
        <v>39</v>
      </c>
      <c r="B188" s="12">
        <v>87878</v>
      </c>
      <c r="C188" s="11" t="s">
        <v>16</v>
      </c>
      <c r="D188" s="11" t="s">
        <v>266</v>
      </c>
      <c r="E188" s="109" t="s">
        <v>35</v>
      </c>
      <c r="F188" s="109"/>
      <c r="G188" s="49" t="s">
        <v>15</v>
      </c>
      <c r="H188" s="64">
        <v>1</v>
      </c>
      <c r="I188" s="48">
        <f>SUM(J189:J191)</f>
        <v>4.7699999999999996</v>
      </c>
      <c r="J188" s="48">
        <f>I188</f>
        <v>4.7699999999999996</v>
      </c>
    </row>
    <row r="189" spans="1:10" ht="28.5" customHeight="1" x14ac:dyDescent="0.2">
      <c r="A189" s="7" t="s">
        <v>38</v>
      </c>
      <c r="B189" s="8">
        <v>87377</v>
      </c>
      <c r="C189" s="7" t="s">
        <v>16</v>
      </c>
      <c r="D189" s="84" t="s">
        <v>267</v>
      </c>
      <c r="E189" s="112" t="s">
        <v>35</v>
      </c>
      <c r="F189" s="112"/>
      <c r="G189" s="51" t="s">
        <v>159</v>
      </c>
      <c r="H189" s="52">
        <v>3.7000000000000002E-3</v>
      </c>
      <c r="I189" s="46">
        <v>746.47</v>
      </c>
      <c r="J189" s="46">
        <f t="shared" ref="J189:J191" si="20">ROUND(H189*I189,2)</f>
        <v>2.76</v>
      </c>
    </row>
    <row r="190" spans="1:10" s="37" customFormat="1" ht="24" customHeight="1" x14ac:dyDescent="0.2">
      <c r="A190" s="84" t="s">
        <v>38</v>
      </c>
      <c r="B190" s="8">
        <v>88316</v>
      </c>
      <c r="C190" s="84" t="s">
        <v>16</v>
      </c>
      <c r="D190" s="84" t="s">
        <v>36</v>
      </c>
      <c r="E190" s="112" t="s">
        <v>35</v>
      </c>
      <c r="F190" s="112"/>
      <c r="G190" s="51" t="s">
        <v>34</v>
      </c>
      <c r="H190" s="52">
        <v>2.5499999999999998E-2</v>
      </c>
      <c r="I190" s="46">
        <v>18.16</v>
      </c>
      <c r="J190" s="46">
        <f t="shared" ref="J190" si="21">ROUND(H190*I190,2)</f>
        <v>0.46</v>
      </c>
    </row>
    <row r="191" spans="1:10" ht="24" customHeight="1" x14ac:dyDescent="0.2">
      <c r="A191" s="7" t="s">
        <v>38</v>
      </c>
      <c r="B191" s="8">
        <v>88309</v>
      </c>
      <c r="C191" s="7" t="s">
        <v>16</v>
      </c>
      <c r="D191" s="44" t="s">
        <v>45</v>
      </c>
      <c r="E191" s="112" t="s">
        <v>35</v>
      </c>
      <c r="F191" s="112"/>
      <c r="G191" s="51" t="s">
        <v>34</v>
      </c>
      <c r="H191" s="52">
        <v>6.8099999999999994E-2</v>
      </c>
      <c r="I191" s="46">
        <v>22.81</v>
      </c>
      <c r="J191" s="46">
        <f t="shared" si="20"/>
        <v>1.55</v>
      </c>
    </row>
    <row r="192" spans="1:10" x14ac:dyDescent="0.2">
      <c r="A192" s="5"/>
      <c r="B192" s="5"/>
      <c r="C192" s="5"/>
      <c r="D192" s="5"/>
      <c r="E192" s="42" t="s">
        <v>33</v>
      </c>
      <c r="F192" s="4">
        <f>SUM(J189:J191)*0.653</f>
        <v>3.1148099999999999</v>
      </c>
      <c r="G192" s="42" t="s">
        <v>32</v>
      </c>
      <c r="H192" s="4">
        <v>0</v>
      </c>
      <c r="I192" s="42" t="s">
        <v>31</v>
      </c>
      <c r="J192" s="4">
        <f>F192</f>
        <v>3.1148099999999999</v>
      </c>
    </row>
    <row r="193" spans="1:10" ht="14.25" customHeight="1" x14ac:dyDescent="0.2">
      <c r="A193" s="5"/>
      <c r="B193" s="5"/>
      <c r="C193" s="5"/>
      <c r="D193" s="5"/>
      <c r="E193" s="42" t="s">
        <v>30</v>
      </c>
      <c r="F193" s="4">
        <f>I188*0.2768</f>
        <v>1.3203359999999997</v>
      </c>
      <c r="G193" s="42"/>
      <c r="H193" s="110" t="s">
        <v>29</v>
      </c>
      <c r="I193" s="110"/>
      <c r="J193" s="4">
        <f>F193+I188</f>
        <v>6.0903359999999989</v>
      </c>
    </row>
    <row r="194" spans="1:10" ht="30" customHeight="1" thickBot="1" x14ac:dyDescent="0.25">
      <c r="A194" s="1"/>
      <c r="B194" s="1"/>
      <c r="C194" s="1"/>
      <c r="D194" s="1"/>
      <c r="E194" s="58"/>
      <c r="F194" s="59"/>
      <c r="G194" s="58"/>
      <c r="H194" s="58"/>
      <c r="I194" s="60" t="s">
        <v>28</v>
      </c>
      <c r="J194" s="61">
        <f>J193</f>
        <v>6.0903359999999989</v>
      </c>
    </row>
    <row r="195" spans="1:10" ht="0.95" customHeight="1" thickTop="1" x14ac:dyDescent="0.2">
      <c r="A195" s="2"/>
      <c r="B195" s="2"/>
      <c r="C195" s="2"/>
      <c r="D195" s="2"/>
      <c r="E195" s="2"/>
      <c r="F195" s="2"/>
      <c r="G195" s="2"/>
      <c r="H195" s="2"/>
      <c r="I195" s="2"/>
      <c r="J195" s="2"/>
    </row>
    <row r="196" spans="1:10" ht="18" customHeight="1" x14ac:dyDescent="0.2">
      <c r="A196" s="15" t="s">
        <v>139</v>
      </c>
      <c r="B196" s="13" t="s">
        <v>5</v>
      </c>
      <c r="C196" s="15" t="s">
        <v>6</v>
      </c>
      <c r="D196" s="15" t="s">
        <v>7</v>
      </c>
      <c r="E196" s="108" t="s">
        <v>40</v>
      </c>
      <c r="F196" s="108"/>
      <c r="G196" s="14" t="s">
        <v>8</v>
      </c>
      <c r="H196" s="13" t="s">
        <v>9</v>
      </c>
      <c r="I196" s="13" t="s">
        <v>10</v>
      </c>
      <c r="J196" s="13" t="s">
        <v>11</v>
      </c>
    </row>
    <row r="197" spans="1:10" ht="19.5" customHeight="1" x14ac:dyDescent="0.2">
      <c r="A197" s="11" t="s">
        <v>39</v>
      </c>
      <c r="B197" s="12">
        <v>110763</v>
      </c>
      <c r="C197" s="43" t="s">
        <v>14</v>
      </c>
      <c r="D197" s="11" t="s">
        <v>23</v>
      </c>
      <c r="E197" s="109"/>
      <c r="F197" s="109"/>
      <c r="G197" s="49" t="s">
        <v>15</v>
      </c>
      <c r="H197" s="64">
        <v>1</v>
      </c>
      <c r="I197" s="48">
        <f>SUM(J198:J200)</f>
        <v>47.730000000000004</v>
      </c>
      <c r="J197" s="48">
        <f>I197</f>
        <v>47.730000000000004</v>
      </c>
    </row>
    <row r="198" spans="1:10" s="37" customFormat="1" ht="19.5" customHeight="1" x14ac:dyDescent="0.2">
      <c r="A198" s="85" t="s">
        <v>42</v>
      </c>
      <c r="B198" s="20">
        <v>110764</v>
      </c>
      <c r="C198" s="85" t="s">
        <v>14</v>
      </c>
      <c r="D198" s="85" t="s">
        <v>63</v>
      </c>
      <c r="E198" s="107" t="s">
        <v>41</v>
      </c>
      <c r="F198" s="107"/>
      <c r="G198" s="53" t="s">
        <v>159</v>
      </c>
      <c r="H198" s="54">
        <v>2.5000000000000001E-2</v>
      </c>
      <c r="I198" s="47">
        <v>481.17</v>
      </c>
      <c r="J198" s="47">
        <f t="shared" ref="J198" si="22">ROUND(H198*I198,2)</f>
        <v>12.03</v>
      </c>
    </row>
    <row r="199" spans="1:10" ht="26.25" customHeight="1" x14ac:dyDescent="0.2">
      <c r="A199" s="84" t="s">
        <v>38</v>
      </c>
      <c r="B199" s="8">
        <v>280004</v>
      </c>
      <c r="C199" s="84" t="s">
        <v>14</v>
      </c>
      <c r="D199" s="84" t="s">
        <v>51</v>
      </c>
      <c r="E199" s="113" t="s">
        <v>35</v>
      </c>
      <c r="F199" s="114"/>
      <c r="G199" s="51" t="s">
        <v>34</v>
      </c>
      <c r="H199" s="52">
        <v>0.87</v>
      </c>
      <c r="I199" s="46">
        <v>18.22</v>
      </c>
      <c r="J199" s="46">
        <f t="shared" ref="J199:J200" si="23">ROUND(H199*I199,2)</f>
        <v>15.85</v>
      </c>
    </row>
    <row r="200" spans="1:10" ht="24" customHeight="1" x14ac:dyDescent="0.2">
      <c r="A200" s="44" t="s">
        <v>38</v>
      </c>
      <c r="B200" s="8">
        <v>280023</v>
      </c>
      <c r="C200" s="44" t="s">
        <v>14</v>
      </c>
      <c r="D200" s="44" t="s">
        <v>45</v>
      </c>
      <c r="E200" s="112" t="s">
        <v>35</v>
      </c>
      <c r="F200" s="112"/>
      <c r="G200" s="51" t="s">
        <v>34</v>
      </c>
      <c r="H200" s="52">
        <v>0.87</v>
      </c>
      <c r="I200" s="46">
        <v>22.82</v>
      </c>
      <c r="J200" s="46">
        <f t="shared" si="23"/>
        <v>19.850000000000001</v>
      </c>
    </row>
    <row r="201" spans="1:10" x14ac:dyDescent="0.2">
      <c r="A201" s="5"/>
      <c r="B201" s="5"/>
      <c r="C201" s="5"/>
      <c r="D201" s="5"/>
      <c r="E201" s="42" t="s">
        <v>33</v>
      </c>
      <c r="F201" s="4">
        <f>SUM(J199:J200)*0.653</f>
        <v>23.312100000000004</v>
      </c>
      <c r="G201" s="42" t="s">
        <v>32</v>
      </c>
      <c r="H201" s="4">
        <v>0</v>
      </c>
      <c r="I201" s="42" t="s">
        <v>31</v>
      </c>
      <c r="J201" s="4">
        <f>F201</f>
        <v>23.312100000000004</v>
      </c>
    </row>
    <row r="202" spans="1:10" ht="14.25" customHeight="1" x14ac:dyDescent="0.2">
      <c r="A202" s="5"/>
      <c r="B202" s="5"/>
      <c r="C202" s="5"/>
      <c r="D202" s="5"/>
      <c r="E202" s="42" t="s">
        <v>30</v>
      </c>
      <c r="F202" s="4">
        <f>I197*0.2768</f>
        <v>13.211664000000001</v>
      </c>
      <c r="G202" s="42"/>
      <c r="H202" s="110" t="s">
        <v>29</v>
      </c>
      <c r="I202" s="110"/>
      <c r="J202" s="4">
        <f>F202+I197</f>
        <v>60.941664000000003</v>
      </c>
    </row>
    <row r="203" spans="1:10" s="37" customFormat="1" ht="14.25" customHeight="1" thickBot="1" x14ac:dyDescent="0.25">
      <c r="A203" s="58"/>
      <c r="B203" s="58"/>
      <c r="C203" s="58"/>
      <c r="D203" s="58"/>
      <c r="E203" s="58"/>
      <c r="F203" s="59"/>
      <c r="G203" s="58"/>
      <c r="H203" s="58"/>
      <c r="I203" s="60" t="s">
        <v>28</v>
      </c>
      <c r="J203" s="61">
        <f>J202</f>
        <v>60.941664000000003</v>
      </c>
    </row>
    <row r="204" spans="1:10" s="37" customFormat="1" ht="14.25" customHeight="1" x14ac:dyDescent="0.2">
      <c r="A204" s="71" t="s">
        <v>268</v>
      </c>
      <c r="B204" s="13" t="s">
        <v>5</v>
      </c>
      <c r="C204" s="71" t="s">
        <v>6</v>
      </c>
      <c r="D204" s="71" t="s">
        <v>7</v>
      </c>
      <c r="E204" s="108" t="s">
        <v>40</v>
      </c>
      <c r="F204" s="108"/>
      <c r="G204" s="14" t="s">
        <v>8</v>
      </c>
      <c r="H204" s="13" t="s">
        <v>9</v>
      </c>
      <c r="I204" s="13" t="s">
        <v>10</v>
      </c>
      <c r="J204" s="13" t="s">
        <v>11</v>
      </c>
    </row>
    <row r="205" spans="1:10" s="37" customFormat="1" ht="14.25" customHeight="1" x14ac:dyDescent="0.2">
      <c r="A205" s="67" t="s">
        <v>39</v>
      </c>
      <c r="B205" s="12">
        <v>87265</v>
      </c>
      <c r="C205" s="67" t="s">
        <v>16</v>
      </c>
      <c r="D205" s="67" t="s">
        <v>269</v>
      </c>
      <c r="E205" s="109" t="s">
        <v>35</v>
      </c>
      <c r="F205" s="109"/>
      <c r="G205" s="49" t="s">
        <v>15</v>
      </c>
      <c r="H205" s="64">
        <v>1</v>
      </c>
      <c r="I205" s="48">
        <f>SUM(J206:J210)</f>
        <v>60.870000000000005</v>
      </c>
      <c r="J205" s="48">
        <f>I205</f>
        <v>60.870000000000005</v>
      </c>
    </row>
    <row r="206" spans="1:10" s="37" customFormat="1" ht="29.25" customHeight="1" x14ac:dyDescent="0.2">
      <c r="A206" s="86" t="s">
        <v>42</v>
      </c>
      <c r="B206" s="20">
        <v>536</v>
      </c>
      <c r="C206" s="86" t="s">
        <v>16</v>
      </c>
      <c r="D206" s="86" t="s">
        <v>270</v>
      </c>
      <c r="E206" s="107"/>
      <c r="F206" s="107"/>
      <c r="G206" s="53" t="s">
        <v>163</v>
      </c>
      <c r="H206" s="54">
        <v>1.0498000000000001</v>
      </c>
      <c r="I206" s="47">
        <v>37.15</v>
      </c>
      <c r="J206" s="47">
        <f t="shared" ref="J206:J208" si="24">ROUND(H206*I206,2)</f>
        <v>39</v>
      </c>
    </row>
    <row r="207" spans="1:10" s="37" customFormat="1" ht="14.25" customHeight="1" x14ac:dyDescent="0.2">
      <c r="A207" s="86" t="s">
        <v>42</v>
      </c>
      <c r="B207" s="20">
        <v>1381</v>
      </c>
      <c r="C207" s="86" t="s">
        <v>16</v>
      </c>
      <c r="D207" s="86" t="s">
        <v>271</v>
      </c>
      <c r="E207" s="107"/>
      <c r="F207" s="107"/>
      <c r="G207" s="53" t="s">
        <v>21</v>
      </c>
      <c r="H207" s="54">
        <v>4.8550000000000004</v>
      </c>
      <c r="I207" s="47">
        <v>0.75</v>
      </c>
      <c r="J207" s="47">
        <f t="shared" si="24"/>
        <v>3.64</v>
      </c>
    </row>
    <row r="208" spans="1:10" s="37" customFormat="1" ht="14.25" customHeight="1" x14ac:dyDescent="0.2">
      <c r="A208" s="86" t="s">
        <v>42</v>
      </c>
      <c r="B208" s="20">
        <v>34357</v>
      </c>
      <c r="C208" s="86" t="s">
        <v>16</v>
      </c>
      <c r="D208" s="86" t="s">
        <v>272</v>
      </c>
      <c r="E208" s="107"/>
      <c r="F208" s="107"/>
      <c r="G208" s="53" t="s">
        <v>21</v>
      </c>
      <c r="H208" s="54">
        <v>0.41799999999999998</v>
      </c>
      <c r="I208" s="47">
        <v>4.4000000000000004</v>
      </c>
      <c r="J208" s="47">
        <f t="shared" si="24"/>
        <v>1.84</v>
      </c>
    </row>
    <row r="209" spans="1:10" s="37" customFormat="1" ht="14.25" customHeight="1" x14ac:dyDescent="0.2">
      <c r="A209" s="87" t="s">
        <v>38</v>
      </c>
      <c r="B209" s="8">
        <v>88256</v>
      </c>
      <c r="C209" s="87" t="s">
        <v>16</v>
      </c>
      <c r="D209" s="87" t="s">
        <v>243</v>
      </c>
      <c r="E209" s="112" t="s">
        <v>35</v>
      </c>
      <c r="F209" s="112"/>
      <c r="G209" s="51" t="s">
        <v>34</v>
      </c>
      <c r="H209" s="52">
        <v>0.48970000000000002</v>
      </c>
      <c r="I209" s="46">
        <v>22.73</v>
      </c>
      <c r="J209" s="46">
        <f t="shared" ref="J209:J210" si="25">ROUND(H209*I209,2)</f>
        <v>11.13</v>
      </c>
    </row>
    <row r="210" spans="1:10" s="37" customFormat="1" ht="14.25" customHeight="1" x14ac:dyDescent="0.2">
      <c r="A210" s="87" t="s">
        <v>38</v>
      </c>
      <c r="B210" s="8">
        <v>88316</v>
      </c>
      <c r="C210" s="87" t="s">
        <v>16</v>
      </c>
      <c r="D210" s="87" t="s">
        <v>36</v>
      </c>
      <c r="E210" s="112" t="s">
        <v>35</v>
      </c>
      <c r="F210" s="112"/>
      <c r="G210" s="51" t="s">
        <v>34</v>
      </c>
      <c r="H210" s="52">
        <v>0.2898</v>
      </c>
      <c r="I210" s="46">
        <v>18.16</v>
      </c>
      <c r="J210" s="46">
        <f t="shared" si="25"/>
        <v>5.26</v>
      </c>
    </row>
    <row r="211" spans="1:10" s="37" customFormat="1" ht="14.25" customHeight="1" x14ac:dyDescent="0.2">
      <c r="A211" s="69"/>
      <c r="B211" s="69"/>
      <c r="C211" s="69"/>
      <c r="D211" s="69"/>
      <c r="E211" s="69" t="s">
        <v>33</v>
      </c>
      <c r="F211" s="4">
        <f>SUM(J209:J210)*0.653</f>
        <v>10.702670000000001</v>
      </c>
      <c r="G211" s="69" t="s">
        <v>32</v>
      </c>
      <c r="H211" s="4">
        <v>0</v>
      </c>
      <c r="I211" s="69" t="s">
        <v>31</v>
      </c>
      <c r="J211" s="4">
        <f>F211</f>
        <v>10.702670000000001</v>
      </c>
    </row>
    <row r="212" spans="1:10" s="37" customFormat="1" ht="14.25" customHeight="1" x14ac:dyDescent="0.2">
      <c r="A212" s="69"/>
      <c r="B212" s="69"/>
      <c r="C212" s="69"/>
      <c r="D212" s="69"/>
      <c r="E212" s="69" t="s">
        <v>30</v>
      </c>
      <c r="F212" s="4">
        <f>I205*0.2768</f>
        <v>16.848815999999999</v>
      </c>
      <c r="G212" s="69"/>
      <c r="H212" s="110" t="s">
        <v>29</v>
      </c>
      <c r="I212" s="110"/>
      <c r="J212" s="4">
        <f>F212+I205</f>
        <v>77.718816000000004</v>
      </c>
    </row>
    <row r="213" spans="1:10" s="37" customFormat="1" ht="14.25" customHeight="1" thickBot="1" x14ac:dyDescent="0.25">
      <c r="A213" s="60"/>
      <c r="B213" s="60"/>
      <c r="C213" s="60"/>
      <c r="D213" s="60"/>
      <c r="E213" s="58"/>
      <c r="F213" s="59"/>
      <c r="G213" s="58"/>
      <c r="H213" s="58"/>
      <c r="I213" s="60" t="s">
        <v>28</v>
      </c>
      <c r="J213" s="61">
        <f>J212</f>
        <v>77.718816000000004</v>
      </c>
    </row>
    <row r="214" spans="1:10" s="37" customFormat="1" ht="14.25" customHeight="1" x14ac:dyDescent="0.2">
      <c r="A214" s="71" t="s">
        <v>273</v>
      </c>
      <c r="B214" s="13" t="s">
        <v>5</v>
      </c>
      <c r="C214" s="71" t="s">
        <v>6</v>
      </c>
      <c r="D214" s="71" t="s">
        <v>7</v>
      </c>
      <c r="E214" s="108" t="s">
        <v>40</v>
      </c>
      <c r="F214" s="108"/>
      <c r="G214" s="14" t="s">
        <v>8</v>
      </c>
      <c r="H214" s="13" t="s">
        <v>9</v>
      </c>
      <c r="I214" s="13" t="s">
        <v>10</v>
      </c>
      <c r="J214" s="13" t="s">
        <v>11</v>
      </c>
    </row>
    <row r="215" spans="1:10" s="37" customFormat="1" ht="14.25" customHeight="1" x14ac:dyDescent="0.2">
      <c r="A215" s="67" t="s">
        <v>39</v>
      </c>
      <c r="B215" s="12">
        <v>96485</v>
      </c>
      <c r="C215" s="67" t="s">
        <v>16</v>
      </c>
      <c r="D215" s="67" t="s">
        <v>274</v>
      </c>
      <c r="E215" s="109" t="s">
        <v>35</v>
      </c>
      <c r="F215" s="109"/>
      <c r="G215" s="49" t="s">
        <v>15</v>
      </c>
      <c r="H215" s="50">
        <v>1</v>
      </c>
      <c r="I215" s="48">
        <f>SUM(J216:J222)</f>
        <v>83.67</v>
      </c>
      <c r="J215" s="48">
        <f>I215</f>
        <v>83.67</v>
      </c>
    </row>
    <row r="216" spans="1:10" s="37" customFormat="1" ht="27" customHeight="1" x14ac:dyDescent="0.2">
      <c r="A216" s="86" t="s">
        <v>42</v>
      </c>
      <c r="B216" s="20">
        <v>36225</v>
      </c>
      <c r="C216" s="86" t="s">
        <v>16</v>
      </c>
      <c r="D216" s="86" t="s">
        <v>275</v>
      </c>
      <c r="E216" s="107"/>
      <c r="F216" s="107"/>
      <c r="G216" s="53" t="s">
        <v>163</v>
      </c>
      <c r="H216" s="54">
        <v>1.0325500000000001</v>
      </c>
      <c r="I216" s="47">
        <v>40.700000000000003</v>
      </c>
      <c r="J216" s="47">
        <f t="shared" ref="J216:J221" si="26">ROUND(H216*I216,2)</f>
        <v>42.02</v>
      </c>
    </row>
    <row r="217" spans="1:10" s="37" customFormat="1" ht="24.75" customHeight="1" x14ac:dyDescent="0.2">
      <c r="A217" s="86" t="s">
        <v>42</v>
      </c>
      <c r="B217" s="20">
        <v>39427</v>
      </c>
      <c r="C217" s="86" t="s">
        <v>16</v>
      </c>
      <c r="D217" s="86" t="s">
        <v>276</v>
      </c>
      <c r="E217" s="107"/>
      <c r="F217" s="107"/>
      <c r="G217" s="53" t="s">
        <v>18</v>
      </c>
      <c r="H217" s="54">
        <v>2.4009999999999998</v>
      </c>
      <c r="I217" s="47">
        <v>8.18</v>
      </c>
      <c r="J217" s="47">
        <f t="shared" si="26"/>
        <v>19.64</v>
      </c>
    </row>
    <row r="218" spans="1:10" s="37" customFormat="1" ht="40.5" customHeight="1" x14ac:dyDescent="0.2">
      <c r="A218" s="86" t="s">
        <v>42</v>
      </c>
      <c r="B218" s="20">
        <v>39430</v>
      </c>
      <c r="C218" s="86" t="s">
        <v>16</v>
      </c>
      <c r="D218" s="86" t="s">
        <v>277</v>
      </c>
      <c r="E218" s="131"/>
      <c r="F218" s="132"/>
      <c r="G218" s="53" t="s">
        <v>17</v>
      </c>
      <c r="H218" s="54">
        <v>2.2126000000000001</v>
      </c>
      <c r="I218" s="47">
        <v>3.08</v>
      </c>
      <c r="J218" s="47">
        <f t="shared" si="26"/>
        <v>6.81</v>
      </c>
    </row>
    <row r="219" spans="1:10" s="37" customFormat="1" ht="14.25" customHeight="1" x14ac:dyDescent="0.2">
      <c r="A219" s="86" t="s">
        <v>42</v>
      </c>
      <c r="B219" s="20">
        <v>40547</v>
      </c>
      <c r="C219" s="86" t="s">
        <v>16</v>
      </c>
      <c r="D219" s="86" t="s">
        <v>278</v>
      </c>
      <c r="E219" s="131"/>
      <c r="F219" s="132"/>
      <c r="G219" s="53" t="s">
        <v>261</v>
      </c>
      <c r="H219" s="54">
        <v>2.2100000000000002E-2</v>
      </c>
      <c r="I219" s="47">
        <v>30.42</v>
      </c>
      <c r="J219" s="47">
        <f t="shared" si="26"/>
        <v>0.67</v>
      </c>
    </row>
    <row r="220" spans="1:10" s="37" customFormat="1" ht="27.75" customHeight="1" x14ac:dyDescent="0.2">
      <c r="A220" s="86" t="s">
        <v>42</v>
      </c>
      <c r="B220" s="20">
        <v>40552</v>
      </c>
      <c r="C220" s="86" t="s">
        <v>16</v>
      </c>
      <c r="D220" s="86" t="s">
        <v>279</v>
      </c>
      <c r="E220" s="131"/>
      <c r="F220" s="132"/>
      <c r="G220" s="53" t="s">
        <v>261</v>
      </c>
      <c r="H220" s="54">
        <v>3.32E-2</v>
      </c>
      <c r="I220" s="47">
        <v>52.16</v>
      </c>
      <c r="J220" s="47">
        <f t="shared" si="26"/>
        <v>1.73</v>
      </c>
    </row>
    <row r="221" spans="1:10" s="37" customFormat="1" ht="26.25" customHeight="1" x14ac:dyDescent="0.2">
      <c r="A221" s="86" t="s">
        <v>42</v>
      </c>
      <c r="B221" s="20">
        <v>43131</v>
      </c>
      <c r="C221" s="86" t="s">
        <v>16</v>
      </c>
      <c r="D221" s="86" t="s">
        <v>280</v>
      </c>
      <c r="E221" s="107"/>
      <c r="F221" s="107"/>
      <c r="G221" s="53" t="s">
        <v>21</v>
      </c>
      <c r="H221" s="54">
        <v>7.0699999999999999E-2</v>
      </c>
      <c r="I221" s="47">
        <v>28.69</v>
      </c>
      <c r="J221" s="47">
        <f t="shared" si="26"/>
        <v>2.0299999999999998</v>
      </c>
    </row>
    <row r="222" spans="1:10" s="37" customFormat="1" ht="14.25" customHeight="1" x14ac:dyDescent="0.2">
      <c r="A222" s="87" t="s">
        <v>38</v>
      </c>
      <c r="B222" s="8">
        <v>88278</v>
      </c>
      <c r="C222" s="87" t="s">
        <v>16</v>
      </c>
      <c r="D222" s="87" t="s">
        <v>281</v>
      </c>
      <c r="E222" s="112" t="s">
        <v>35</v>
      </c>
      <c r="F222" s="112"/>
      <c r="G222" s="51" t="s">
        <v>34</v>
      </c>
      <c r="H222" s="52">
        <v>0.56720000000000004</v>
      </c>
      <c r="I222" s="46">
        <v>18.989999999999998</v>
      </c>
      <c r="J222" s="46">
        <f t="shared" ref="J222" si="27">ROUND(H222*I222,2)</f>
        <v>10.77</v>
      </c>
    </row>
    <row r="223" spans="1:10" s="37" customFormat="1" ht="14.25" customHeight="1" x14ac:dyDescent="0.2">
      <c r="A223" s="69"/>
      <c r="B223" s="69"/>
      <c r="C223" s="69"/>
      <c r="D223" s="69"/>
      <c r="E223" s="69" t="s">
        <v>33</v>
      </c>
      <c r="F223" s="4">
        <f>SUM(J222:J222)*0.653</f>
        <v>7.0328099999999996</v>
      </c>
      <c r="G223" s="69" t="s">
        <v>32</v>
      </c>
      <c r="H223" s="4">
        <v>0</v>
      </c>
      <c r="I223" s="69" t="s">
        <v>31</v>
      </c>
      <c r="J223" s="4">
        <f>F223</f>
        <v>7.0328099999999996</v>
      </c>
    </row>
    <row r="224" spans="1:10" s="37" customFormat="1" ht="14.25" customHeight="1" x14ac:dyDescent="0.2">
      <c r="A224" s="69"/>
      <c r="B224" s="69"/>
      <c r="C224" s="69"/>
      <c r="D224" s="69"/>
      <c r="E224" s="69" t="s">
        <v>30</v>
      </c>
      <c r="F224" s="4">
        <f>I215*0.2768</f>
        <v>23.159856000000001</v>
      </c>
      <c r="G224" s="69"/>
      <c r="H224" s="110" t="s">
        <v>29</v>
      </c>
      <c r="I224" s="110"/>
      <c r="J224" s="4">
        <f>F224+I215</f>
        <v>106.82985600000001</v>
      </c>
    </row>
    <row r="225" spans="1:10" s="37" customFormat="1" ht="14.25" customHeight="1" thickBot="1" x14ac:dyDescent="0.25">
      <c r="A225" s="60"/>
      <c r="B225" s="60"/>
      <c r="C225" s="60"/>
      <c r="D225" s="60"/>
      <c r="E225" s="58"/>
      <c r="F225" s="59"/>
      <c r="G225" s="58"/>
      <c r="H225" s="58"/>
      <c r="I225" s="60" t="s">
        <v>28</v>
      </c>
      <c r="J225" s="61">
        <f>J224</f>
        <v>106.82985600000001</v>
      </c>
    </row>
    <row r="226" spans="1:10" x14ac:dyDescent="0.2">
      <c r="A226" s="23">
        <v>7</v>
      </c>
      <c r="B226" s="23"/>
      <c r="C226" s="23"/>
      <c r="D226" s="23" t="s">
        <v>282</v>
      </c>
      <c r="E226" s="17"/>
      <c r="F226" s="117"/>
      <c r="G226" s="117"/>
      <c r="H226" s="18"/>
      <c r="I226" s="17"/>
      <c r="J226" s="16"/>
    </row>
    <row r="227" spans="1:10" ht="18" customHeight="1" x14ac:dyDescent="0.2">
      <c r="A227" s="15" t="s">
        <v>283</v>
      </c>
      <c r="B227" s="13" t="s">
        <v>5</v>
      </c>
      <c r="C227" s="15" t="s">
        <v>6</v>
      </c>
      <c r="D227" s="15" t="s">
        <v>7</v>
      </c>
      <c r="E227" s="108" t="s">
        <v>40</v>
      </c>
      <c r="F227" s="108"/>
      <c r="G227" s="14" t="s">
        <v>8</v>
      </c>
      <c r="H227" s="13" t="s">
        <v>9</v>
      </c>
      <c r="I227" s="13" t="s">
        <v>10</v>
      </c>
      <c r="J227" s="13" t="s">
        <v>11</v>
      </c>
    </row>
    <row r="228" spans="1:10" ht="18.75" customHeight="1" x14ac:dyDescent="0.2">
      <c r="A228" s="11" t="s">
        <v>39</v>
      </c>
      <c r="B228" s="12">
        <v>87251</v>
      </c>
      <c r="C228" s="43" t="s">
        <v>16</v>
      </c>
      <c r="D228" s="11" t="s">
        <v>284</v>
      </c>
      <c r="E228" s="109"/>
      <c r="F228" s="109"/>
      <c r="G228" s="49" t="s">
        <v>15</v>
      </c>
      <c r="H228" s="50">
        <v>1</v>
      </c>
      <c r="I228" s="48">
        <f>SUM(J229:J233)</f>
        <v>53.25</v>
      </c>
      <c r="J228" s="48">
        <f>I228</f>
        <v>53.25</v>
      </c>
    </row>
    <row r="229" spans="1:10" ht="24" customHeight="1" x14ac:dyDescent="0.2">
      <c r="A229" s="86" t="s">
        <v>42</v>
      </c>
      <c r="B229" s="20">
        <v>1287</v>
      </c>
      <c r="C229" s="86" t="s">
        <v>16</v>
      </c>
      <c r="D229" s="86" t="s">
        <v>285</v>
      </c>
      <c r="E229" s="107"/>
      <c r="F229" s="107"/>
      <c r="G229" s="53" t="s">
        <v>163</v>
      </c>
      <c r="H229" s="54">
        <v>1.0597000000000001</v>
      </c>
      <c r="I229" s="47">
        <v>36.99</v>
      </c>
      <c r="J229" s="47">
        <f t="shared" ref="J229:J231" si="28">ROUND(H229*I229,2)</f>
        <v>39.200000000000003</v>
      </c>
    </row>
    <row r="230" spans="1:10" ht="16.5" customHeight="1" x14ac:dyDescent="0.2">
      <c r="A230" s="86" t="s">
        <v>42</v>
      </c>
      <c r="B230" s="20">
        <v>1381</v>
      </c>
      <c r="C230" s="86" t="s">
        <v>16</v>
      </c>
      <c r="D230" s="86" t="s">
        <v>271</v>
      </c>
      <c r="E230" s="107"/>
      <c r="F230" s="107"/>
      <c r="G230" s="53" t="s">
        <v>21</v>
      </c>
      <c r="H230" s="54">
        <v>6.13</v>
      </c>
      <c r="I230" s="47">
        <v>0.75</v>
      </c>
      <c r="J230" s="47">
        <f t="shared" si="28"/>
        <v>4.5999999999999996</v>
      </c>
    </row>
    <row r="231" spans="1:10" ht="15.75" customHeight="1" x14ac:dyDescent="0.2">
      <c r="A231" s="86" t="s">
        <v>42</v>
      </c>
      <c r="B231" s="20">
        <v>34357</v>
      </c>
      <c r="C231" s="86" t="s">
        <v>16</v>
      </c>
      <c r="D231" s="86" t="s">
        <v>272</v>
      </c>
      <c r="E231" s="107"/>
      <c r="F231" s="107"/>
      <c r="G231" s="53" t="s">
        <v>21</v>
      </c>
      <c r="H231" s="54">
        <v>0.188</v>
      </c>
      <c r="I231" s="47">
        <v>4.4000000000000004</v>
      </c>
      <c r="J231" s="47">
        <f t="shared" si="28"/>
        <v>0.83</v>
      </c>
    </row>
    <row r="232" spans="1:10" ht="18" customHeight="1" x14ac:dyDescent="0.2">
      <c r="A232" s="87" t="s">
        <v>38</v>
      </c>
      <c r="B232" s="8">
        <v>88256</v>
      </c>
      <c r="C232" s="87" t="s">
        <v>16</v>
      </c>
      <c r="D232" s="87" t="s">
        <v>243</v>
      </c>
      <c r="E232" s="112"/>
      <c r="F232" s="112"/>
      <c r="G232" s="51" t="s">
        <v>34</v>
      </c>
      <c r="H232" s="52">
        <v>0.25950000000000001</v>
      </c>
      <c r="I232" s="46">
        <v>22.73</v>
      </c>
      <c r="J232" s="46">
        <f t="shared" ref="J232:J233" si="29">ROUND(H232*I232,2)</f>
        <v>5.9</v>
      </c>
    </row>
    <row r="233" spans="1:10" ht="25.5" x14ac:dyDescent="0.2">
      <c r="A233" s="87" t="s">
        <v>38</v>
      </c>
      <c r="B233" s="8">
        <v>88316</v>
      </c>
      <c r="C233" s="87" t="s">
        <v>16</v>
      </c>
      <c r="D233" s="87" t="s">
        <v>36</v>
      </c>
      <c r="E233" s="112"/>
      <c r="F233" s="112"/>
      <c r="G233" s="51" t="s">
        <v>34</v>
      </c>
      <c r="H233" s="52">
        <v>0.15</v>
      </c>
      <c r="I233" s="46">
        <v>18.16</v>
      </c>
      <c r="J233" s="46">
        <f t="shared" si="29"/>
        <v>2.72</v>
      </c>
    </row>
    <row r="234" spans="1:10" x14ac:dyDescent="0.2">
      <c r="A234" s="5"/>
      <c r="B234" s="5"/>
      <c r="C234" s="5"/>
      <c r="D234" s="5"/>
      <c r="E234" s="42" t="s">
        <v>33</v>
      </c>
      <c r="F234" s="4">
        <f>SUM(J232:J233)*0.653</f>
        <v>5.6288600000000013</v>
      </c>
      <c r="G234" s="42" t="s">
        <v>32</v>
      </c>
      <c r="H234" s="4">
        <v>0</v>
      </c>
      <c r="I234" s="42" t="s">
        <v>31</v>
      </c>
      <c r="J234" s="4">
        <f>F234</f>
        <v>5.6288600000000013</v>
      </c>
    </row>
    <row r="235" spans="1:10" ht="14.25" customHeight="1" x14ac:dyDescent="0.2">
      <c r="A235" s="5"/>
      <c r="B235" s="5"/>
      <c r="C235" s="5"/>
      <c r="D235" s="5"/>
      <c r="E235" s="42" t="s">
        <v>30</v>
      </c>
      <c r="F235" s="4">
        <f>I228*0.2768</f>
        <v>14.739599999999999</v>
      </c>
      <c r="G235" s="42"/>
      <c r="H235" s="110" t="s">
        <v>29</v>
      </c>
      <c r="I235" s="110"/>
      <c r="J235" s="4">
        <f>F235+I228</f>
        <v>67.989599999999996</v>
      </c>
    </row>
    <row r="236" spans="1:10" s="37" customFormat="1" ht="14.25" customHeight="1" thickBot="1" x14ac:dyDescent="0.25">
      <c r="A236" s="58"/>
      <c r="B236" s="58"/>
      <c r="C236" s="58"/>
      <c r="D236" s="58"/>
      <c r="E236" s="58"/>
      <c r="F236" s="59"/>
      <c r="G236" s="58"/>
      <c r="H236" s="58"/>
      <c r="I236" s="60" t="s">
        <v>28</v>
      </c>
      <c r="J236" s="61">
        <f>J235</f>
        <v>67.989599999999996</v>
      </c>
    </row>
    <row r="237" spans="1:10" s="37" customFormat="1" ht="14.25" customHeight="1" x14ac:dyDescent="0.2">
      <c r="A237" s="106" t="s">
        <v>286</v>
      </c>
      <c r="B237" s="55" t="s">
        <v>5</v>
      </c>
      <c r="C237" s="104" t="s">
        <v>6</v>
      </c>
      <c r="D237" s="104" t="s">
        <v>7</v>
      </c>
      <c r="E237" s="115" t="s">
        <v>40</v>
      </c>
      <c r="F237" s="115"/>
      <c r="G237" s="57" t="s">
        <v>8</v>
      </c>
      <c r="H237" s="55" t="s">
        <v>9</v>
      </c>
      <c r="I237" s="55" t="s">
        <v>10</v>
      </c>
      <c r="J237" s="13" t="s">
        <v>11</v>
      </c>
    </row>
    <row r="238" spans="1:10" s="37" customFormat="1" ht="42" customHeight="1" x14ac:dyDescent="0.2">
      <c r="A238" s="102" t="s">
        <v>39</v>
      </c>
      <c r="B238" s="12">
        <v>87620</v>
      </c>
      <c r="C238" s="102" t="s">
        <v>16</v>
      </c>
      <c r="D238" s="102" t="s">
        <v>668</v>
      </c>
      <c r="E238" s="109"/>
      <c r="F238" s="109"/>
      <c r="G238" s="49" t="s">
        <v>166</v>
      </c>
      <c r="H238" s="50">
        <v>1</v>
      </c>
      <c r="I238" s="48">
        <f>SUM(J239:J243)</f>
        <v>33.299999999999997</v>
      </c>
      <c r="J238" s="48">
        <f>I238</f>
        <v>33.299999999999997</v>
      </c>
    </row>
    <row r="239" spans="1:10" s="37" customFormat="1" ht="14.25" customHeight="1" x14ac:dyDescent="0.2">
      <c r="A239" s="99" t="s">
        <v>42</v>
      </c>
      <c r="B239" s="20">
        <v>1379</v>
      </c>
      <c r="C239" s="99" t="s">
        <v>16</v>
      </c>
      <c r="D239" s="99" t="s">
        <v>669</v>
      </c>
      <c r="E239" s="107"/>
      <c r="F239" s="107"/>
      <c r="G239" s="53" t="s">
        <v>21</v>
      </c>
      <c r="H239" s="54">
        <v>0.495</v>
      </c>
      <c r="I239" s="47">
        <v>1.0900000000000001</v>
      </c>
      <c r="J239" s="47">
        <f t="shared" ref="J239:J243" si="30">ROUND(H239*I239,2)</f>
        <v>0.54</v>
      </c>
    </row>
    <row r="240" spans="1:10" s="37" customFormat="1" ht="14.25" customHeight="1" x14ac:dyDescent="0.2">
      <c r="A240" s="99" t="s">
        <v>42</v>
      </c>
      <c r="B240" s="20">
        <v>7334</v>
      </c>
      <c r="C240" s="99" t="s">
        <v>16</v>
      </c>
      <c r="D240" s="99" t="s">
        <v>670</v>
      </c>
      <c r="E240" s="107"/>
      <c r="F240" s="107"/>
      <c r="G240" s="53" t="s">
        <v>58</v>
      </c>
      <c r="H240" s="54">
        <v>0.21</v>
      </c>
      <c r="I240" s="47">
        <v>17.88</v>
      </c>
      <c r="J240" s="47">
        <f t="shared" si="30"/>
        <v>3.75</v>
      </c>
    </row>
    <row r="241" spans="1:10" s="37" customFormat="1" ht="29.25" customHeight="1" x14ac:dyDescent="0.2">
      <c r="A241" s="103" t="s">
        <v>38</v>
      </c>
      <c r="B241" s="8">
        <v>87301</v>
      </c>
      <c r="C241" s="103" t="s">
        <v>16</v>
      </c>
      <c r="D241" s="103" t="s">
        <v>671</v>
      </c>
      <c r="E241" s="112"/>
      <c r="F241" s="112"/>
      <c r="G241" s="51" t="s">
        <v>159</v>
      </c>
      <c r="H241" s="52">
        <v>3.099E-2</v>
      </c>
      <c r="I241" s="46">
        <v>716.08</v>
      </c>
      <c r="J241" s="46">
        <f t="shared" ref="J241" si="31">ROUND(H241*I241,2)</f>
        <v>22.19</v>
      </c>
    </row>
    <row r="242" spans="1:10" s="37" customFormat="1" ht="14.25" customHeight="1" x14ac:dyDescent="0.2">
      <c r="A242" s="103" t="s">
        <v>38</v>
      </c>
      <c r="B242" s="8">
        <v>88309</v>
      </c>
      <c r="C242" s="103" t="s">
        <v>16</v>
      </c>
      <c r="D242" s="103" t="s">
        <v>45</v>
      </c>
      <c r="E242" s="112"/>
      <c r="F242" s="112"/>
      <c r="G242" s="51" t="s">
        <v>34</v>
      </c>
      <c r="H242" s="52">
        <v>0.214</v>
      </c>
      <c r="I242" s="46">
        <v>22.81</v>
      </c>
      <c r="J242" s="46">
        <f t="shared" si="30"/>
        <v>4.88</v>
      </c>
    </row>
    <row r="243" spans="1:10" s="37" customFormat="1" ht="14.25" customHeight="1" x14ac:dyDescent="0.2">
      <c r="A243" s="103" t="s">
        <v>38</v>
      </c>
      <c r="B243" s="8">
        <v>88316</v>
      </c>
      <c r="C243" s="103" t="s">
        <v>16</v>
      </c>
      <c r="D243" s="103" t="s">
        <v>36</v>
      </c>
      <c r="E243" s="112"/>
      <c r="F243" s="112"/>
      <c r="G243" s="51" t="s">
        <v>34</v>
      </c>
      <c r="H243" s="52">
        <v>0.107</v>
      </c>
      <c r="I243" s="46">
        <v>18.16</v>
      </c>
      <c r="J243" s="46">
        <f t="shared" si="30"/>
        <v>1.94</v>
      </c>
    </row>
    <row r="244" spans="1:10" s="37" customFormat="1" ht="14.25" customHeight="1" x14ac:dyDescent="0.2">
      <c r="A244" s="100"/>
      <c r="B244" s="100"/>
      <c r="C244" s="100"/>
      <c r="D244" s="100"/>
      <c r="E244" s="100" t="s">
        <v>33</v>
      </c>
      <c r="F244" s="4">
        <f>SUM(J242:J243)*0.653</f>
        <v>4.4534600000000006</v>
      </c>
      <c r="G244" s="100" t="s">
        <v>32</v>
      </c>
      <c r="H244" s="4">
        <v>0</v>
      </c>
      <c r="I244" s="100" t="s">
        <v>31</v>
      </c>
      <c r="J244" s="4">
        <f>F244</f>
        <v>4.4534600000000006</v>
      </c>
    </row>
    <row r="245" spans="1:10" s="37" customFormat="1" ht="14.25" customHeight="1" x14ac:dyDescent="0.2">
      <c r="A245" s="100"/>
      <c r="B245" s="100"/>
      <c r="C245" s="100"/>
      <c r="D245" s="100"/>
      <c r="E245" s="100" t="s">
        <v>30</v>
      </c>
      <c r="F245" s="4">
        <f>I238*0.2768</f>
        <v>9.2174399999999981</v>
      </c>
      <c r="G245" s="100"/>
      <c r="H245" s="110" t="s">
        <v>29</v>
      </c>
      <c r="I245" s="110"/>
      <c r="J245" s="4">
        <f>F245+I238</f>
        <v>42.517439999999993</v>
      </c>
    </row>
    <row r="246" spans="1:10" s="37" customFormat="1" ht="14.25" customHeight="1" thickBot="1" x14ac:dyDescent="0.25">
      <c r="A246" s="60"/>
      <c r="B246" s="60"/>
      <c r="C246" s="60"/>
      <c r="D246" s="60"/>
      <c r="E246" s="58"/>
      <c r="F246" s="59"/>
      <c r="G246" s="58"/>
      <c r="H246" s="58"/>
      <c r="I246" s="60" t="s">
        <v>28</v>
      </c>
      <c r="J246" s="61">
        <f>J245</f>
        <v>42.517439999999993</v>
      </c>
    </row>
    <row r="247" spans="1:10" ht="0.95" customHeight="1" thickTop="1" x14ac:dyDescent="0.2">
      <c r="A247" s="2"/>
      <c r="B247" s="2"/>
      <c r="C247" s="2"/>
      <c r="D247" s="2"/>
      <c r="E247" s="2"/>
      <c r="F247" s="2"/>
      <c r="G247" s="2"/>
      <c r="H247" s="2"/>
      <c r="I247" s="2"/>
      <c r="J247" s="2"/>
    </row>
    <row r="248" spans="1:10" ht="18" customHeight="1" x14ac:dyDescent="0.2">
      <c r="A248" s="81" t="s">
        <v>288</v>
      </c>
      <c r="B248" s="13" t="s">
        <v>5</v>
      </c>
      <c r="C248" s="15" t="s">
        <v>6</v>
      </c>
      <c r="D248" s="15" t="s">
        <v>7</v>
      </c>
      <c r="E248" s="108" t="s">
        <v>40</v>
      </c>
      <c r="F248" s="108"/>
      <c r="G248" s="14" t="s">
        <v>8</v>
      </c>
      <c r="H248" s="13" t="s">
        <v>9</v>
      </c>
      <c r="I248" s="13" t="s">
        <v>10</v>
      </c>
      <c r="J248" s="13" t="s">
        <v>11</v>
      </c>
    </row>
    <row r="249" spans="1:10" ht="24" customHeight="1" x14ac:dyDescent="0.2">
      <c r="A249" s="11" t="s">
        <v>39</v>
      </c>
      <c r="B249" s="12">
        <v>88649</v>
      </c>
      <c r="C249" s="43" t="s">
        <v>16</v>
      </c>
      <c r="D249" s="11" t="s">
        <v>287</v>
      </c>
      <c r="E249" s="109"/>
      <c r="F249" s="109"/>
      <c r="G249" s="49" t="s">
        <v>166</v>
      </c>
      <c r="H249" s="50">
        <v>1</v>
      </c>
      <c r="I249" s="48">
        <f>SUM(J250:J254)</f>
        <v>8.5900000000000016</v>
      </c>
      <c r="J249" s="48">
        <f>I249</f>
        <v>8.5900000000000016</v>
      </c>
    </row>
    <row r="250" spans="1:10" ht="24" customHeight="1" x14ac:dyDescent="0.2">
      <c r="A250" s="86" t="s">
        <v>42</v>
      </c>
      <c r="B250" s="20">
        <v>1287</v>
      </c>
      <c r="C250" s="86" t="s">
        <v>16</v>
      </c>
      <c r="D250" s="86" t="s">
        <v>285</v>
      </c>
      <c r="E250" s="107"/>
      <c r="F250" s="107"/>
      <c r="G250" s="53" t="s">
        <v>163</v>
      </c>
      <c r="H250" s="54">
        <v>0.14979999999999999</v>
      </c>
      <c r="I250" s="47">
        <v>36.99</v>
      </c>
      <c r="J250" s="47">
        <f t="shared" ref="J250:J254" si="32">ROUND(H250*I250,2)</f>
        <v>5.54</v>
      </c>
    </row>
    <row r="251" spans="1:10" x14ac:dyDescent="0.2">
      <c r="A251" s="86" t="s">
        <v>42</v>
      </c>
      <c r="B251" s="20">
        <v>1381</v>
      </c>
      <c r="C251" s="86" t="s">
        <v>16</v>
      </c>
      <c r="D251" s="86" t="s">
        <v>271</v>
      </c>
      <c r="E251" s="107"/>
      <c r="F251" s="107"/>
      <c r="G251" s="53" t="s">
        <v>21</v>
      </c>
      <c r="H251" s="54">
        <v>0.60299999999999998</v>
      </c>
      <c r="I251" s="47">
        <v>0.75</v>
      </c>
      <c r="J251" s="47">
        <f t="shared" si="32"/>
        <v>0.45</v>
      </c>
    </row>
    <row r="252" spans="1:10" x14ac:dyDescent="0.2">
      <c r="A252" s="86" t="s">
        <v>42</v>
      </c>
      <c r="B252" s="20">
        <v>34357</v>
      </c>
      <c r="C252" s="86" t="s">
        <v>16</v>
      </c>
      <c r="D252" s="86" t="s">
        <v>272</v>
      </c>
      <c r="E252" s="107"/>
      <c r="F252" s="107"/>
      <c r="G252" s="53" t="s">
        <v>21</v>
      </c>
      <c r="H252" s="54">
        <v>8.1000000000000003E-2</v>
      </c>
      <c r="I252" s="47">
        <v>4.4000000000000004</v>
      </c>
      <c r="J252" s="47">
        <f t="shared" si="32"/>
        <v>0.36</v>
      </c>
    </row>
    <row r="253" spans="1:10" s="37" customFormat="1" ht="25.5" x14ac:dyDescent="0.2">
      <c r="A253" s="87" t="s">
        <v>38</v>
      </c>
      <c r="B253" s="8">
        <v>88256</v>
      </c>
      <c r="C253" s="87" t="s">
        <v>16</v>
      </c>
      <c r="D253" s="87" t="s">
        <v>243</v>
      </c>
      <c r="E253" s="112"/>
      <c r="F253" s="112"/>
      <c r="G253" s="51" t="s">
        <v>34</v>
      </c>
      <c r="H253" s="52">
        <v>7.3999999999999996E-2</v>
      </c>
      <c r="I253" s="46">
        <v>22.73</v>
      </c>
      <c r="J253" s="46">
        <f t="shared" si="32"/>
        <v>1.68</v>
      </c>
    </row>
    <row r="254" spans="1:10" s="37" customFormat="1" ht="25.5" x14ac:dyDescent="0.2">
      <c r="A254" s="87" t="s">
        <v>38</v>
      </c>
      <c r="B254" s="8">
        <v>88316</v>
      </c>
      <c r="C254" s="87" t="s">
        <v>16</v>
      </c>
      <c r="D254" s="87" t="s">
        <v>36</v>
      </c>
      <c r="E254" s="112"/>
      <c r="F254" s="112"/>
      <c r="G254" s="51" t="s">
        <v>34</v>
      </c>
      <c r="H254" s="52">
        <v>3.1E-2</v>
      </c>
      <c r="I254" s="46">
        <v>18.16</v>
      </c>
      <c r="J254" s="46">
        <f t="shared" si="32"/>
        <v>0.56000000000000005</v>
      </c>
    </row>
    <row r="255" spans="1:10" x14ac:dyDescent="0.2">
      <c r="A255" s="5"/>
      <c r="B255" s="5"/>
      <c r="C255" s="5"/>
      <c r="D255" s="5"/>
      <c r="E255" s="42" t="s">
        <v>33</v>
      </c>
      <c r="F255" s="4">
        <f>SUM(J253:J254)*0.653</f>
        <v>1.4627200000000002</v>
      </c>
      <c r="G255" s="42" t="s">
        <v>32</v>
      </c>
      <c r="H255" s="4">
        <v>0</v>
      </c>
      <c r="I255" s="42" t="s">
        <v>31</v>
      </c>
      <c r="J255" s="4">
        <f>F255</f>
        <v>1.4627200000000002</v>
      </c>
    </row>
    <row r="256" spans="1:10" ht="14.25" customHeight="1" x14ac:dyDescent="0.2">
      <c r="A256" s="5"/>
      <c r="B256" s="5"/>
      <c r="C256" s="5"/>
      <c r="D256" s="5"/>
      <c r="E256" s="42" t="s">
        <v>30</v>
      </c>
      <c r="F256" s="4">
        <f>I249*0.2768</f>
        <v>2.3777120000000003</v>
      </c>
      <c r="G256" s="42"/>
      <c r="H256" s="110" t="s">
        <v>29</v>
      </c>
      <c r="I256" s="110"/>
      <c r="J256" s="4">
        <f>F256+I249</f>
        <v>10.967712000000002</v>
      </c>
    </row>
    <row r="257" spans="1:10" ht="16.5" customHeight="1" thickBot="1" x14ac:dyDescent="0.25">
      <c r="A257" s="60"/>
      <c r="B257" s="60"/>
      <c r="C257" s="60"/>
      <c r="D257" s="60"/>
      <c r="E257" s="58"/>
      <c r="F257" s="59"/>
      <c r="G257" s="58"/>
      <c r="H257" s="58"/>
      <c r="I257" s="60" t="s">
        <v>28</v>
      </c>
      <c r="J257" s="61">
        <f>J256</f>
        <v>10.967712000000002</v>
      </c>
    </row>
    <row r="258" spans="1:10" s="37" customFormat="1" ht="18.75" customHeight="1" x14ac:dyDescent="0.2">
      <c r="A258" s="81" t="s">
        <v>292</v>
      </c>
      <c r="B258" s="13" t="s">
        <v>5</v>
      </c>
      <c r="C258" s="71" t="s">
        <v>6</v>
      </c>
      <c r="D258" s="71" t="s">
        <v>7</v>
      </c>
      <c r="E258" s="108" t="s">
        <v>40</v>
      </c>
      <c r="F258" s="108"/>
      <c r="G258" s="14" t="s">
        <v>8</v>
      </c>
      <c r="H258" s="13" t="s">
        <v>9</v>
      </c>
      <c r="I258" s="13" t="s">
        <v>10</v>
      </c>
      <c r="J258" s="13" t="s">
        <v>11</v>
      </c>
    </row>
    <row r="259" spans="1:10" s="37" customFormat="1" ht="30.75" customHeight="1" x14ac:dyDescent="0.2">
      <c r="A259" s="67" t="s">
        <v>39</v>
      </c>
      <c r="B259" s="12">
        <v>120165</v>
      </c>
      <c r="C259" s="67" t="s">
        <v>14</v>
      </c>
      <c r="D259" s="67" t="s">
        <v>289</v>
      </c>
      <c r="E259" s="109"/>
      <c r="F259" s="109"/>
      <c r="G259" s="49" t="s">
        <v>15</v>
      </c>
      <c r="H259" s="50">
        <v>1</v>
      </c>
      <c r="I259" s="48">
        <f>SUM(J260:J263)</f>
        <v>803.12</v>
      </c>
      <c r="J259" s="48">
        <f>I259</f>
        <v>803.12</v>
      </c>
    </row>
    <row r="260" spans="1:10" s="37" customFormat="1" ht="18.75" customHeight="1" x14ac:dyDescent="0.2">
      <c r="A260" s="86" t="s">
        <v>42</v>
      </c>
      <c r="B260" s="20" t="s">
        <v>179</v>
      </c>
      <c r="C260" s="86" t="s">
        <v>14</v>
      </c>
      <c r="D260" s="86" t="s">
        <v>91</v>
      </c>
      <c r="E260" s="107"/>
      <c r="F260" s="107"/>
      <c r="G260" s="53" t="s">
        <v>21</v>
      </c>
      <c r="H260" s="54">
        <v>1</v>
      </c>
      <c r="I260" s="47">
        <v>2.79</v>
      </c>
      <c r="J260" s="47">
        <f t="shared" ref="J260:J261" si="33">ROUND(H260*I260,2)</f>
        <v>2.79</v>
      </c>
    </row>
    <row r="261" spans="1:10" s="37" customFormat="1" ht="16.5" customHeight="1" x14ac:dyDescent="0.2">
      <c r="A261" s="86" t="s">
        <v>42</v>
      </c>
      <c r="B261" s="20" t="s">
        <v>290</v>
      </c>
      <c r="C261" s="86" t="s">
        <v>14</v>
      </c>
      <c r="D261" s="86" t="s">
        <v>291</v>
      </c>
      <c r="E261" s="107"/>
      <c r="F261" s="107"/>
      <c r="G261" s="53" t="s">
        <v>163</v>
      </c>
      <c r="H261" s="54">
        <v>1</v>
      </c>
      <c r="I261" s="47">
        <v>754.83</v>
      </c>
      <c r="J261" s="47">
        <f t="shared" si="33"/>
        <v>754.83</v>
      </c>
    </row>
    <row r="262" spans="1:10" s="37" customFormat="1" ht="24" customHeight="1" x14ac:dyDescent="0.2">
      <c r="A262" s="68" t="s">
        <v>38</v>
      </c>
      <c r="B262" s="8">
        <v>280023</v>
      </c>
      <c r="C262" s="87" t="s">
        <v>14</v>
      </c>
      <c r="D262" s="87" t="s">
        <v>45</v>
      </c>
      <c r="E262" s="112"/>
      <c r="F262" s="112"/>
      <c r="G262" s="51" t="s">
        <v>34</v>
      </c>
      <c r="H262" s="52">
        <v>0.8</v>
      </c>
      <c r="I262" s="46">
        <v>22.82</v>
      </c>
      <c r="J262" s="46">
        <f t="shared" ref="J262:J263" si="34">ROUND(H262*I262,2)</f>
        <v>18.260000000000002</v>
      </c>
    </row>
    <row r="263" spans="1:10" s="37" customFormat="1" ht="28.5" customHeight="1" x14ac:dyDescent="0.2">
      <c r="A263" s="68" t="s">
        <v>38</v>
      </c>
      <c r="B263" s="8">
        <v>280026</v>
      </c>
      <c r="C263" s="68" t="s">
        <v>14</v>
      </c>
      <c r="D263" s="87" t="s">
        <v>36</v>
      </c>
      <c r="E263" s="112"/>
      <c r="F263" s="112"/>
      <c r="G263" s="51" t="s">
        <v>34</v>
      </c>
      <c r="H263" s="52">
        <v>1.5</v>
      </c>
      <c r="I263" s="46">
        <v>18.16</v>
      </c>
      <c r="J263" s="46">
        <f t="shared" si="34"/>
        <v>27.24</v>
      </c>
    </row>
    <row r="264" spans="1:10" s="37" customFormat="1" x14ac:dyDescent="0.2">
      <c r="A264" s="69"/>
      <c r="B264" s="69"/>
      <c r="C264" s="69"/>
      <c r="D264" s="69"/>
      <c r="E264" s="69" t="s">
        <v>33</v>
      </c>
      <c r="F264" s="4">
        <f>SUM(J262:J263)*0.653</f>
        <v>29.711500000000001</v>
      </c>
      <c r="G264" s="69" t="s">
        <v>32</v>
      </c>
      <c r="H264" s="4">
        <v>0</v>
      </c>
      <c r="I264" s="69" t="s">
        <v>31</v>
      </c>
      <c r="J264" s="4">
        <f>F264</f>
        <v>29.711500000000001</v>
      </c>
    </row>
    <row r="265" spans="1:10" s="37" customFormat="1" x14ac:dyDescent="0.2">
      <c r="A265" s="69"/>
      <c r="B265" s="69"/>
      <c r="C265" s="69"/>
      <c r="D265" s="69"/>
      <c r="E265" s="69" t="s">
        <v>30</v>
      </c>
      <c r="F265" s="4">
        <f>I259*0.2768</f>
        <v>222.30361600000001</v>
      </c>
      <c r="G265" s="69"/>
      <c r="H265" s="110" t="s">
        <v>29</v>
      </c>
      <c r="I265" s="110"/>
      <c r="J265" s="4">
        <f>F265+I259</f>
        <v>1025.423616</v>
      </c>
    </row>
    <row r="266" spans="1:10" s="37" customFormat="1" ht="15" thickBot="1" x14ac:dyDescent="0.25">
      <c r="A266" s="60"/>
      <c r="B266" s="60"/>
      <c r="C266" s="60"/>
      <c r="D266" s="60"/>
      <c r="E266" s="58"/>
      <c r="F266" s="59"/>
      <c r="G266" s="58"/>
      <c r="H266" s="58"/>
      <c r="I266" s="60" t="s">
        <v>28</v>
      </c>
      <c r="J266" s="61">
        <f>J265</f>
        <v>1025.423616</v>
      </c>
    </row>
    <row r="267" spans="1:10" s="37" customFormat="1" ht="30" customHeight="1" x14ac:dyDescent="0.2">
      <c r="A267" s="81" t="s">
        <v>667</v>
      </c>
      <c r="B267" s="13" t="s">
        <v>5</v>
      </c>
      <c r="C267" s="71" t="s">
        <v>6</v>
      </c>
      <c r="D267" s="71" t="s">
        <v>7</v>
      </c>
      <c r="E267" s="108" t="s">
        <v>40</v>
      </c>
      <c r="F267" s="108"/>
      <c r="G267" s="14" t="s">
        <v>8</v>
      </c>
      <c r="H267" s="13" t="s">
        <v>9</v>
      </c>
      <c r="I267" s="13" t="s">
        <v>10</v>
      </c>
      <c r="J267" s="13" t="s">
        <v>11</v>
      </c>
    </row>
    <row r="268" spans="1:10" s="37" customFormat="1" ht="27.75" customHeight="1" x14ac:dyDescent="0.2">
      <c r="A268" s="67" t="s">
        <v>39</v>
      </c>
      <c r="B268" s="12">
        <v>94993</v>
      </c>
      <c r="C268" s="67" t="s">
        <v>16</v>
      </c>
      <c r="D268" s="67" t="s">
        <v>293</v>
      </c>
      <c r="E268" s="109"/>
      <c r="F268" s="109"/>
      <c r="G268" s="49" t="s">
        <v>15</v>
      </c>
      <c r="H268" s="50">
        <v>1</v>
      </c>
      <c r="I268" s="48">
        <f>SUM(J269:J275)</f>
        <v>90.45</v>
      </c>
      <c r="J268" s="48">
        <f>I268</f>
        <v>90.45</v>
      </c>
    </row>
    <row r="269" spans="1:10" s="37" customFormat="1" ht="15.75" customHeight="1" x14ac:dyDescent="0.2">
      <c r="A269" s="86" t="s">
        <v>42</v>
      </c>
      <c r="B269" s="20">
        <v>4517</v>
      </c>
      <c r="C269" s="86" t="s">
        <v>16</v>
      </c>
      <c r="D269" s="86" t="s">
        <v>202</v>
      </c>
      <c r="E269" s="107"/>
      <c r="F269" s="107"/>
      <c r="G269" s="53" t="s">
        <v>18</v>
      </c>
      <c r="H269" s="54">
        <v>0.45</v>
      </c>
      <c r="I269" s="47">
        <v>3.72</v>
      </c>
      <c r="J269" s="47">
        <f t="shared" ref="J269:J273" si="35">ROUND(H269*I269,2)</f>
        <v>1.67</v>
      </c>
    </row>
    <row r="270" spans="1:10" s="37" customFormat="1" ht="18" customHeight="1" x14ac:dyDescent="0.2">
      <c r="A270" s="86" t="s">
        <v>42</v>
      </c>
      <c r="B270" s="20">
        <v>5068</v>
      </c>
      <c r="C270" s="86" t="s">
        <v>16</v>
      </c>
      <c r="D270" s="86" t="s">
        <v>294</v>
      </c>
      <c r="E270" s="107"/>
      <c r="F270" s="107"/>
      <c r="G270" s="53" t="s">
        <v>21</v>
      </c>
      <c r="H270" s="54">
        <v>2.4E-2</v>
      </c>
      <c r="I270" s="47">
        <v>22.92</v>
      </c>
      <c r="J270" s="47">
        <f t="shared" si="35"/>
        <v>0.55000000000000004</v>
      </c>
    </row>
    <row r="271" spans="1:10" s="37" customFormat="1" ht="27" customHeight="1" x14ac:dyDescent="0.2">
      <c r="A271" s="86" t="s">
        <v>42</v>
      </c>
      <c r="B271" s="20">
        <v>7156</v>
      </c>
      <c r="C271" s="86" t="s">
        <v>16</v>
      </c>
      <c r="D271" s="86" t="s">
        <v>295</v>
      </c>
      <c r="E271" s="107"/>
      <c r="F271" s="107"/>
      <c r="G271" s="53" t="s">
        <v>163</v>
      </c>
      <c r="H271" s="54">
        <v>1.0812999999999999</v>
      </c>
      <c r="I271" s="47">
        <v>32.46</v>
      </c>
      <c r="J271" s="47">
        <f t="shared" si="35"/>
        <v>35.1</v>
      </c>
    </row>
    <row r="272" spans="1:10" s="37" customFormat="1" ht="27" customHeight="1" x14ac:dyDescent="0.2">
      <c r="A272" s="86" t="s">
        <v>42</v>
      </c>
      <c r="B272" s="20">
        <v>34492</v>
      </c>
      <c r="C272" s="86" t="s">
        <v>16</v>
      </c>
      <c r="D272" s="86" t="s">
        <v>296</v>
      </c>
      <c r="E272" s="107"/>
      <c r="F272" s="107"/>
      <c r="G272" s="53" t="s">
        <v>159</v>
      </c>
      <c r="H272" s="54">
        <v>7.3899999999999993E-2</v>
      </c>
      <c r="I272" s="47">
        <v>625.07000000000005</v>
      </c>
      <c r="J272" s="47">
        <f t="shared" si="35"/>
        <v>46.19</v>
      </c>
    </row>
    <row r="273" spans="1:10" s="37" customFormat="1" ht="27" customHeight="1" x14ac:dyDescent="0.2">
      <c r="A273" s="87" t="s">
        <v>38</v>
      </c>
      <c r="B273" s="8">
        <v>88262</v>
      </c>
      <c r="C273" s="87" t="s">
        <v>16</v>
      </c>
      <c r="D273" s="87" t="s">
        <v>250</v>
      </c>
      <c r="E273" s="112"/>
      <c r="F273" s="112"/>
      <c r="G273" s="51" t="s">
        <v>34</v>
      </c>
      <c r="H273" s="52">
        <v>9.7600000000000006E-2</v>
      </c>
      <c r="I273" s="46">
        <v>22.57</v>
      </c>
      <c r="J273" s="46">
        <f t="shared" si="35"/>
        <v>2.2000000000000002</v>
      </c>
    </row>
    <row r="274" spans="1:10" s="37" customFormat="1" ht="30" customHeight="1" x14ac:dyDescent="0.2">
      <c r="A274" s="68" t="s">
        <v>38</v>
      </c>
      <c r="B274" s="8">
        <v>88309</v>
      </c>
      <c r="C274" s="68" t="s">
        <v>16</v>
      </c>
      <c r="D274" s="87" t="s">
        <v>45</v>
      </c>
      <c r="E274" s="112"/>
      <c r="F274" s="112"/>
      <c r="G274" s="51" t="s">
        <v>34</v>
      </c>
      <c r="H274" s="52">
        <v>7.2499999999999995E-2</v>
      </c>
      <c r="I274" s="46">
        <v>22.81</v>
      </c>
      <c r="J274" s="46">
        <f t="shared" ref="J274:J275" si="36">ROUND(H274*I274,2)</f>
        <v>1.65</v>
      </c>
    </row>
    <row r="275" spans="1:10" s="37" customFormat="1" ht="30" customHeight="1" x14ac:dyDescent="0.2">
      <c r="A275" s="68" t="s">
        <v>38</v>
      </c>
      <c r="B275" s="8">
        <v>88316</v>
      </c>
      <c r="C275" s="68" t="s">
        <v>16</v>
      </c>
      <c r="D275" s="87" t="s">
        <v>36</v>
      </c>
      <c r="E275" s="112"/>
      <c r="F275" s="112"/>
      <c r="G275" s="51" t="s">
        <v>34</v>
      </c>
      <c r="H275" s="52">
        <v>0.1704</v>
      </c>
      <c r="I275" s="46">
        <v>18.16</v>
      </c>
      <c r="J275" s="46">
        <f t="shared" si="36"/>
        <v>3.09</v>
      </c>
    </row>
    <row r="276" spans="1:10" s="37" customFormat="1" x14ac:dyDescent="0.2">
      <c r="A276" s="69"/>
      <c r="B276" s="69"/>
      <c r="C276" s="69"/>
      <c r="D276" s="69"/>
      <c r="E276" s="69" t="s">
        <v>33</v>
      </c>
      <c r="F276" s="4">
        <f>SUM(J273:J275)*0.653</f>
        <v>4.5318199999999997</v>
      </c>
      <c r="G276" s="69" t="s">
        <v>32</v>
      </c>
      <c r="H276" s="4">
        <v>0</v>
      </c>
      <c r="I276" s="69" t="s">
        <v>31</v>
      </c>
      <c r="J276" s="4">
        <f>F276</f>
        <v>4.5318199999999997</v>
      </c>
    </row>
    <row r="277" spans="1:10" s="37" customFormat="1" x14ac:dyDescent="0.2">
      <c r="A277" s="69"/>
      <c r="B277" s="69"/>
      <c r="C277" s="69"/>
      <c r="D277" s="69"/>
      <c r="E277" s="69" t="s">
        <v>30</v>
      </c>
      <c r="F277" s="4">
        <f>I268*0.2768</f>
        <v>25.036560000000001</v>
      </c>
      <c r="G277" s="69"/>
      <c r="H277" s="110" t="s">
        <v>29</v>
      </c>
      <c r="I277" s="110"/>
      <c r="J277" s="4">
        <f>F277+I268</f>
        <v>115.48656</v>
      </c>
    </row>
    <row r="278" spans="1:10" s="37" customFormat="1" ht="15" thickBot="1" x14ac:dyDescent="0.25">
      <c r="A278" s="60"/>
      <c r="B278" s="60"/>
      <c r="C278" s="60"/>
      <c r="D278" s="60"/>
      <c r="E278" s="58"/>
      <c r="F278" s="59"/>
      <c r="G278" s="58"/>
      <c r="H278" s="58"/>
      <c r="I278" s="60" t="s">
        <v>28</v>
      </c>
      <c r="J278" s="61">
        <f>J277</f>
        <v>115.48656</v>
      </c>
    </row>
    <row r="279" spans="1:10" s="37" customFormat="1" x14ac:dyDescent="0.2">
      <c r="A279" s="23">
        <v>8</v>
      </c>
      <c r="B279" s="23"/>
      <c r="C279" s="23"/>
      <c r="D279" s="23" t="s">
        <v>181</v>
      </c>
      <c r="E279" s="70"/>
      <c r="F279" s="117"/>
      <c r="G279" s="117"/>
      <c r="H279" s="18"/>
      <c r="I279" s="70"/>
      <c r="J279" s="16"/>
    </row>
    <row r="280" spans="1:10" s="37" customFormat="1" ht="15" x14ac:dyDescent="0.2">
      <c r="A280" s="71" t="s">
        <v>140</v>
      </c>
      <c r="B280" s="13" t="s">
        <v>5</v>
      </c>
      <c r="C280" s="71" t="s">
        <v>6</v>
      </c>
      <c r="D280" s="71" t="s">
        <v>7</v>
      </c>
      <c r="E280" s="108" t="s">
        <v>40</v>
      </c>
      <c r="F280" s="108"/>
      <c r="G280" s="14" t="s">
        <v>8</v>
      </c>
      <c r="H280" s="13" t="s">
        <v>9</v>
      </c>
      <c r="I280" s="13" t="s">
        <v>10</v>
      </c>
      <c r="J280" s="13" t="s">
        <v>11</v>
      </c>
    </row>
    <row r="281" spans="1:10" x14ac:dyDescent="0.2">
      <c r="A281" s="67" t="s">
        <v>39</v>
      </c>
      <c r="B281" s="12">
        <v>92539</v>
      </c>
      <c r="C281" s="67" t="s">
        <v>16</v>
      </c>
      <c r="D281" s="67" t="s">
        <v>297</v>
      </c>
      <c r="E281" s="109"/>
      <c r="F281" s="109"/>
      <c r="G281" s="49" t="s">
        <v>15</v>
      </c>
      <c r="H281" s="50">
        <v>1</v>
      </c>
      <c r="I281" s="48">
        <f>SUM(J282:J291)</f>
        <v>58.05</v>
      </c>
      <c r="J281" s="48">
        <f>I281</f>
        <v>58.05</v>
      </c>
    </row>
    <row r="282" spans="1:10" ht="25.5" x14ac:dyDescent="0.2">
      <c r="A282" s="86" t="s">
        <v>42</v>
      </c>
      <c r="B282" s="20">
        <v>4408</v>
      </c>
      <c r="C282" s="86" t="s">
        <v>16</v>
      </c>
      <c r="D282" s="86" t="s">
        <v>298</v>
      </c>
      <c r="E282" s="107"/>
      <c r="F282" s="107"/>
      <c r="G282" s="53" t="s">
        <v>18</v>
      </c>
      <c r="H282" s="54">
        <v>3.2919999999999998</v>
      </c>
      <c r="I282" s="47">
        <v>1.75</v>
      </c>
      <c r="J282" s="47">
        <f t="shared" ref="J282:J285" si="37">ROUND(H282*I282,2)</f>
        <v>5.76</v>
      </c>
    </row>
    <row r="283" spans="1:10" s="37" customFormat="1" ht="25.5" x14ac:dyDescent="0.2">
      <c r="A283" s="86" t="s">
        <v>42</v>
      </c>
      <c r="B283" s="20">
        <v>4425</v>
      </c>
      <c r="C283" s="86" t="s">
        <v>16</v>
      </c>
      <c r="D283" s="86" t="s">
        <v>299</v>
      </c>
      <c r="E283" s="107"/>
      <c r="F283" s="107"/>
      <c r="G283" s="53" t="s">
        <v>18</v>
      </c>
      <c r="H283" s="54">
        <v>0.65800000000000003</v>
      </c>
      <c r="I283" s="47">
        <v>19.46</v>
      </c>
      <c r="J283" s="47">
        <f t="shared" si="37"/>
        <v>12.8</v>
      </c>
    </row>
    <row r="284" spans="1:10" s="37" customFormat="1" ht="25.5" x14ac:dyDescent="0.2">
      <c r="A284" s="86" t="s">
        <v>42</v>
      </c>
      <c r="B284" s="20">
        <v>4430</v>
      </c>
      <c r="C284" s="86" t="s">
        <v>16</v>
      </c>
      <c r="D284" s="86" t="s">
        <v>300</v>
      </c>
      <c r="E284" s="107"/>
      <c r="F284" s="107"/>
      <c r="G284" s="53" t="s">
        <v>18</v>
      </c>
      <c r="H284" s="54">
        <v>1.9550000000000001</v>
      </c>
      <c r="I284" s="47">
        <v>9.1999999999999993</v>
      </c>
      <c r="J284" s="47">
        <f t="shared" si="37"/>
        <v>17.989999999999998</v>
      </c>
    </row>
    <row r="285" spans="1:10" s="37" customFormat="1" x14ac:dyDescent="0.2">
      <c r="A285" s="86" t="s">
        <v>42</v>
      </c>
      <c r="B285" s="20">
        <v>20247</v>
      </c>
      <c r="C285" s="86" t="s">
        <v>16</v>
      </c>
      <c r="D285" s="86" t="s">
        <v>301</v>
      </c>
      <c r="E285" s="107"/>
      <c r="F285" s="107"/>
      <c r="G285" s="53" t="s">
        <v>21</v>
      </c>
      <c r="H285" s="54">
        <v>6.9599999999999995E-2</v>
      </c>
      <c r="I285" s="47">
        <v>25.38</v>
      </c>
      <c r="J285" s="47">
        <f t="shared" si="37"/>
        <v>1.77</v>
      </c>
    </row>
    <row r="286" spans="1:10" s="37" customFormat="1" x14ac:dyDescent="0.2">
      <c r="A286" s="86" t="s">
        <v>42</v>
      </c>
      <c r="B286" s="20">
        <v>39027</v>
      </c>
      <c r="C286" s="86" t="s">
        <v>16</v>
      </c>
      <c r="D286" s="86" t="s">
        <v>302</v>
      </c>
      <c r="E286" s="107"/>
      <c r="F286" s="107"/>
      <c r="G286" s="53" t="s">
        <v>21</v>
      </c>
      <c r="H286" s="54">
        <v>4.9599999999999998E-2</v>
      </c>
      <c r="I286" s="47">
        <v>22.9</v>
      </c>
      <c r="J286" s="47">
        <f t="shared" ref="J286:J287" si="38">ROUND(H286*I286,2)</f>
        <v>1.1399999999999999</v>
      </c>
    </row>
    <row r="287" spans="1:10" s="37" customFormat="1" x14ac:dyDescent="0.2">
      <c r="A287" s="86" t="s">
        <v>42</v>
      </c>
      <c r="B287" s="20">
        <v>40568</v>
      </c>
      <c r="C287" s="86" t="s">
        <v>16</v>
      </c>
      <c r="D287" s="86" t="s">
        <v>303</v>
      </c>
      <c r="E287" s="107"/>
      <c r="F287" s="107"/>
      <c r="G287" s="53" t="s">
        <v>21</v>
      </c>
      <c r="H287" s="54">
        <v>0.03</v>
      </c>
      <c r="I287" s="47">
        <v>23.09</v>
      </c>
      <c r="J287" s="47">
        <f t="shared" si="38"/>
        <v>0.69</v>
      </c>
    </row>
    <row r="288" spans="1:10" s="37" customFormat="1" ht="25.5" x14ac:dyDescent="0.2">
      <c r="A288" s="87" t="s">
        <v>38</v>
      </c>
      <c r="B288" s="8">
        <v>88239</v>
      </c>
      <c r="C288" s="87" t="s">
        <v>16</v>
      </c>
      <c r="D288" s="87" t="s">
        <v>92</v>
      </c>
      <c r="E288" s="112"/>
      <c r="F288" s="112"/>
      <c r="G288" s="51" t="s">
        <v>34</v>
      </c>
      <c r="H288" s="52">
        <v>0.40699999999999997</v>
      </c>
      <c r="I288" s="46">
        <v>18.53</v>
      </c>
      <c r="J288" s="46">
        <f t="shared" ref="J288:J289" si="39">ROUND(H288*I288,2)</f>
        <v>7.54</v>
      </c>
    </row>
    <row r="289" spans="1:10" s="37" customFormat="1" ht="25.5" x14ac:dyDescent="0.2">
      <c r="A289" s="87" t="s">
        <v>38</v>
      </c>
      <c r="B289" s="8">
        <v>88262</v>
      </c>
      <c r="C289" s="87" t="s">
        <v>16</v>
      </c>
      <c r="D289" s="87" t="s">
        <v>250</v>
      </c>
      <c r="E289" s="112"/>
      <c r="F289" s="112"/>
      <c r="G289" s="51" t="s">
        <v>34</v>
      </c>
      <c r="H289" s="52">
        <v>0.36699999999999999</v>
      </c>
      <c r="I289" s="46">
        <v>22.57</v>
      </c>
      <c r="J289" s="46">
        <f t="shared" si="39"/>
        <v>8.2799999999999994</v>
      </c>
    </row>
    <row r="290" spans="1:10" ht="25.5" x14ac:dyDescent="0.2">
      <c r="A290" s="68" t="s">
        <v>38</v>
      </c>
      <c r="B290" s="8">
        <v>93281</v>
      </c>
      <c r="C290" s="68" t="s">
        <v>16</v>
      </c>
      <c r="D290" s="87" t="s">
        <v>57</v>
      </c>
      <c r="E290" s="112"/>
      <c r="F290" s="112"/>
      <c r="G290" s="51" t="s">
        <v>47</v>
      </c>
      <c r="H290" s="52">
        <v>4.3099999999999999E-2</v>
      </c>
      <c r="I290" s="46">
        <v>20.94</v>
      </c>
      <c r="J290" s="46">
        <f t="shared" ref="J290:J291" si="40">ROUND(H290*I290,2)</f>
        <v>0.9</v>
      </c>
    </row>
    <row r="291" spans="1:10" ht="25.5" x14ac:dyDescent="0.2">
      <c r="A291" s="68" t="s">
        <v>38</v>
      </c>
      <c r="B291" s="8">
        <v>93282</v>
      </c>
      <c r="C291" s="68" t="s">
        <v>16</v>
      </c>
      <c r="D291" s="87" t="s">
        <v>56</v>
      </c>
      <c r="E291" s="112"/>
      <c r="F291" s="112"/>
      <c r="G291" s="51" t="s">
        <v>55</v>
      </c>
      <c r="H291" s="52">
        <v>5.9799999999999999E-2</v>
      </c>
      <c r="I291" s="46">
        <v>19.79</v>
      </c>
      <c r="J291" s="46">
        <f t="shared" si="40"/>
        <v>1.18</v>
      </c>
    </row>
    <row r="292" spans="1:10" x14ac:dyDescent="0.2">
      <c r="A292" s="69"/>
      <c r="B292" s="69"/>
      <c r="C292" s="69"/>
      <c r="D292" s="69"/>
      <c r="E292" s="69" t="s">
        <v>33</v>
      </c>
      <c r="F292" s="4">
        <f>SUM(J288:J289)*0.653</f>
        <v>10.33046</v>
      </c>
      <c r="G292" s="69" t="s">
        <v>32</v>
      </c>
      <c r="H292" s="4">
        <v>0</v>
      </c>
      <c r="I292" s="69" t="s">
        <v>31</v>
      </c>
      <c r="J292" s="4">
        <f>F292</f>
        <v>10.33046</v>
      </c>
    </row>
    <row r="293" spans="1:10" x14ac:dyDescent="0.2">
      <c r="A293" s="69"/>
      <c r="B293" s="69"/>
      <c r="C293" s="69"/>
      <c r="D293" s="69"/>
      <c r="E293" s="69" t="s">
        <v>30</v>
      </c>
      <c r="F293" s="4">
        <f>I281*0.2768</f>
        <v>16.068239999999999</v>
      </c>
      <c r="G293" s="69"/>
      <c r="H293" s="110" t="s">
        <v>29</v>
      </c>
      <c r="I293" s="110"/>
      <c r="J293" s="4">
        <f>F293+I281</f>
        <v>74.11824</v>
      </c>
    </row>
    <row r="294" spans="1:10" ht="15" thickBot="1" x14ac:dyDescent="0.25">
      <c r="A294" s="60"/>
      <c r="B294" s="60"/>
      <c r="C294" s="60"/>
      <c r="D294" s="60"/>
      <c r="E294" s="58"/>
      <c r="F294" s="59"/>
      <c r="G294" s="58"/>
      <c r="H294" s="58"/>
      <c r="I294" s="60" t="s">
        <v>28</v>
      </c>
      <c r="J294" s="61">
        <f>J293</f>
        <v>74.11824</v>
      </c>
    </row>
    <row r="295" spans="1:10" ht="15" x14ac:dyDescent="0.2">
      <c r="A295" s="71" t="s">
        <v>141</v>
      </c>
      <c r="B295" s="13" t="s">
        <v>5</v>
      </c>
      <c r="C295" s="71" t="s">
        <v>6</v>
      </c>
      <c r="D295" s="71" t="s">
        <v>7</v>
      </c>
      <c r="E295" s="108" t="s">
        <v>40</v>
      </c>
      <c r="F295" s="108"/>
      <c r="G295" s="14" t="s">
        <v>8</v>
      </c>
      <c r="H295" s="13" t="s">
        <v>9</v>
      </c>
      <c r="I295" s="13" t="s">
        <v>10</v>
      </c>
      <c r="J295" s="13" t="s">
        <v>11</v>
      </c>
    </row>
    <row r="296" spans="1:10" x14ac:dyDescent="0.2">
      <c r="A296" s="67" t="s">
        <v>39</v>
      </c>
      <c r="B296" s="12">
        <v>94207</v>
      </c>
      <c r="C296" s="67" t="s">
        <v>16</v>
      </c>
      <c r="D296" s="67" t="s">
        <v>304</v>
      </c>
      <c r="E296" s="109"/>
      <c r="F296" s="109"/>
      <c r="G296" s="49" t="s">
        <v>15</v>
      </c>
      <c r="H296" s="50">
        <v>1</v>
      </c>
      <c r="I296" s="48">
        <f>SUM(J297:J303)</f>
        <v>72.139999999999986</v>
      </c>
      <c r="J296" s="48">
        <f>I296</f>
        <v>72.139999999999986</v>
      </c>
    </row>
    <row r="297" spans="1:10" ht="25.5" x14ac:dyDescent="0.2">
      <c r="A297" s="86" t="s">
        <v>42</v>
      </c>
      <c r="B297" s="20">
        <v>1607</v>
      </c>
      <c r="C297" s="86" t="s">
        <v>16</v>
      </c>
      <c r="D297" s="86" t="s">
        <v>305</v>
      </c>
      <c r="E297" s="107"/>
      <c r="F297" s="107"/>
      <c r="G297" s="53" t="s">
        <v>27</v>
      </c>
      <c r="H297" s="54">
        <v>1.26</v>
      </c>
      <c r="I297" s="47">
        <v>0.28000000000000003</v>
      </c>
      <c r="J297" s="47">
        <f t="shared" ref="J297:J299" si="41">ROUND(H297*I297,2)</f>
        <v>0.35</v>
      </c>
    </row>
    <row r="298" spans="1:10" s="37" customFormat="1" ht="25.5" x14ac:dyDescent="0.2">
      <c r="A298" s="86" t="s">
        <v>42</v>
      </c>
      <c r="B298" s="20">
        <v>4302</v>
      </c>
      <c r="C298" s="86" t="s">
        <v>16</v>
      </c>
      <c r="D298" s="86" t="s">
        <v>306</v>
      </c>
      <c r="E298" s="107"/>
      <c r="F298" s="107"/>
      <c r="G298" s="53" t="s">
        <v>17</v>
      </c>
      <c r="H298" s="54">
        <v>1.268</v>
      </c>
      <c r="I298" s="47">
        <v>4.28</v>
      </c>
      <c r="J298" s="47">
        <f t="shared" si="41"/>
        <v>5.43</v>
      </c>
    </row>
    <row r="299" spans="1:10" s="37" customFormat="1" ht="14.25" customHeight="1" x14ac:dyDescent="0.2">
      <c r="A299" s="86" t="s">
        <v>42</v>
      </c>
      <c r="B299" s="20">
        <v>7194</v>
      </c>
      <c r="C299" s="86" t="s">
        <v>16</v>
      </c>
      <c r="D299" s="86" t="s">
        <v>307</v>
      </c>
      <c r="E299" s="107"/>
      <c r="F299" s="107"/>
      <c r="G299" s="53" t="s">
        <v>163</v>
      </c>
      <c r="H299" s="54">
        <v>1.2749999999999999</v>
      </c>
      <c r="I299" s="47">
        <v>47.72</v>
      </c>
      <c r="J299" s="47">
        <f t="shared" si="41"/>
        <v>60.84</v>
      </c>
    </row>
    <row r="300" spans="1:10" ht="25.5" x14ac:dyDescent="0.2">
      <c r="A300" s="68" t="s">
        <v>38</v>
      </c>
      <c r="B300" s="8">
        <v>88316</v>
      </c>
      <c r="C300" s="68" t="s">
        <v>16</v>
      </c>
      <c r="D300" s="87" t="s">
        <v>36</v>
      </c>
      <c r="E300" s="112"/>
      <c r="F300" s="112"/>
      <c r="G300" s="51" t="s">
        <v>34</v>
      </c>
      <c r="H300" s="52">
        <v>0.15</v>
      </c>
      <c r="I300" s="46">
        <v>18.16</v>
      </c>
      <c r="J300" s="46">
        <f t="shared" ref="J300:J303" si="42">ROUND(H300*I300,2)</f>
        <v>2.72</v>
      </c>
    </row>
    <row r="301" spans="1:10" ht="25.5" x14ac:dyDescent="0.2">
      <c r="A301" s="68" t="s">
        <v>38</v>
      </c>
      <c r="B301" s="8">
        <v>88323</v>
      </c>
      <c r="C301" s="68" t="s">
        <v>16</v>
      </c>
      <c r="D301" s="87" t="s">
        <v>54</v>
      </c>
      <c r="E301" s="112"/>
      <c r="F301" s="112"/>
      <c r="G301" s="51" t="s">
        <v>34</v>
      </c>
      <c r="H301" s="52">
        <v>0.115</v>
      </c>
      <c r="I301" s="46">
        <v>22.35</v>
      </c>
      <c r="J301" s="46">
        <f t="shared" si="42"/>
        <v>2.57</v>
      </c>
    </row>
    <row r="302" spans="1:10" s="37" customFormat="1" ht="25.5" x14ac:dyDescent="0.2">
      <c r="A302" s="87" t="s">
        <v>38</v>
      </c>
      <c r="B302" s="8">
        <v>93281</v>
      </c>
      <c r="C302" s="87" t="s">
        <v>16</v>
      </c>
      <c r="D302" s="87" t="s">
        <v>57</v>
      </c>
      <c r="E302" s="112"/>
      <c r="F302" s="112"/>
      <c r="G302" s="51" t="s">
        <v>47</v>
      </c>
      <c r="H302" s="52">
        <v>5.0000000000000001E-3</v>
      </c>
      <c r="I302" s="46">
        <v>20.94</v>
      </c>
      <c r="J302" s="46">
        <f t="shared" si="42"/>
        <v>0.1</v>
      </c>
    </row>
    <row r="303" spans="1:10" s="37" customFormat="1" ht="25.5" x14ac:dyDescent="0.2">
      <c r="A303" s="87" t="s">
        <v>38</v>
      </c>
      <c r="B303" s="8">
        <v>93282</v>
      </c>
      <c r="C303" s="87" t="s">
        <v>16</v>
      </c>
      <c r="D303" s="87" t="s">
        <v>56</v>
      </c>
      <c r="E303" s="112"/>
      <c r="F303" s="112"/>
      <c r="G303" s="51" t="s">
        <v>55</v>
      </c>
      <c r="H303" s="52">
        <v>6.4999999999999997E-3</v>
      </c>
      <c r="I303" s="46">
        <v>19.79</v>
      </c>
      <c r="J303" s="46">
        <f t="shared" si="42"/>
        <v>0.13</v>
      </c>
    </row>
    <row r="304" spans="1:10" x14ac:dyDescent="0.2">
      <c r="A304" s="69"/>
      <c r="B304" s="69"/>
      <c r="C304" s="69"/>
      <c r="D304" s="69"/>
      <c r="E304" s="69" t="s">
        <v>33</v>
      </c>
      <c r="F304" s="4">
        <f>SUM(J300:J301)*0.653</f>
        <v>3.4543699999999999</v>
      </c>
      <c r="G304" s="69" t="s">
        <v>32</v>
      </c>
      <c r="H304" s="4">
        <v>0</v>
      </c>
      <c r="I304" s="69" t="s">
        <v>31</v>
      </c>
      <c r="J304" s="4">
        <f>F304</f>
        <v>3.4543699999999999</v>
      </c>
    </row>
    <row r="305" spans="1:10" x14ac:dyDescent="0.2">
      <c r="A305" s="69"/>
      <c r="B305" s="69"/>
      <c r="C305" s="69"/>
      <c r="D305" s="69"/>
      <c r="E305" s="69" t="s">
        <v>30</v>
      </c>
      <c r="F305" s="4">
        <f>I296*0.2768</f>
        <v>19.968351999999996</v>
      </c>
      <c r="G305" s="69"/>
      <c r="H305" s="110" t="s">
        <v>29</v>
      </c>
      <c r="I305" s="110"/>
      <c r="J305" s="4">
        <f>F305+I296</f>
        <v>92.108351999999982</v>
      </c>
    </row>
    <row r="306" spans="1:10" ht="15" thickBot="1" x14ac:dyDescent="0.25">
      <c r="A306" s="60"/>
      <c r="B306" s="60"/>
      <c r="C306" s="60"/>
      <c r="D306" s="60"/>
      <c r="E306" s="58"/>
      <c r="F306" s="59"/>
      <c r="G306" s="58"/>
      <c r="H306" s="58"/>
      <c r="I306" s="60" t="s">
        <v>28</v>
      </c>
      <c r="J306" s="61">
        <f>J305</f>
        <v>92.108351999999982</v>
      </c>
    </row>
    <row r="307" spans="1:10" ht="15" x14ac:dyDescent="0.2">
      <c r="A307" s="71" t="s">
        <v>142</v>
      </c>
      <c r="B307" s="13" t="s">
        <v>5</v>
      </c>
      <c r="C307" s="71" t="s">
        <v>6</v>
      </c>
      <c r="D307" s="71" t="s">
        <v>7</v>
      </c>
      <c r="E307" s="108" t="s">
        <v>40</v>
      </c>
      <c r="F307" s="108"/>
      <c r="G307" s="14" t="s">
        <v>8</v>
      </c>
      <c r="H307" s="13" t="s">
        <v>9</v>
      </c>
      <c r="I307" s="13" t="s">
        <v>10</v>
      </c>
      <c r="J307" s="13" t="s">
        <v>11</v>
      </c>
    </row>
    <row r="308" spans="1:10" x14ac:dyDescent="0.2">
      <c r="A308" s="67" t="s">
        <v>39</v>
      </c>
      <c r="B308" s="12">
        <v>100325</v>
      </c>
      <c r="C308" s="67" t="s">
        <v>16</v>
      </c>
      <c r="D308" s="67" t="s">
        <v>308</v>
      </c>
      <c r="E308" s="109"/>
      <c r="F308" s="109"/>
      <c r="G308" s="49" t="s">
        <v>166</v>
      </c>
      <c r="H308" s="50">
        <v>1</v>
      </c>
      <c r="I308" s="48">
        <f>SUM(J309:J315)</f>
        <v>138.20000000000002</v>
      </c>
      <c r="J308" s="48">
        <f>I308</f>
        <v>138.20000000000002</v>
      </c>
    </row>
    <row r="309" spans="1:10" ht="25.5" x14ac:dyDescent="0.2">
      <c r="A309" s="86" t="s">
        <v>42</v>
      </c>
      <c r="B309" s="20">
        <v>1607</v>
      </c>
      <c r="C309" s="86" t="s">
        <v>16</v>
      </c>
      <c r="D309" s="86" t="s">
        <v>305</v>
      </c>
      <c r="E309" s="107"/>
      <c r="F309" s="107"/>
      <c r="G309" s="53" t="s">
        <v>27</v>
      </c>
      <c r="H309" s="54">
        <v>4.17</v>
      </c>
      <c r="I309" s="47">
        <v>0.28000000000000003</v>
      </c>
      <c r="J309" s="47">
        <f t="shared" ref="J309:J315" si="43">ROUND(H309*I309,2)</f>
        <v>1.17</v>
      </c>
    </row>
    <row r="310" spans="1:10" ht="25.5" x14ac:dyDescent="0.2">
      <c r="A310" s="86" t="s">
        <v>42</v>
      </c>
      <c r="B310" s="20">
        <v>4302</v>
      </c>
      <c r="C310" s="86" t="s">
        <v>16</v>
      </c>
      <c r="D310" s="86" t="s">
        <v>306</v>
      </c>
      <c r="E310" s="107"/>
      <c r="F310" s="107"/>
      <c r="G310" s="53" t="s">
        <v>17</v>
      </c>
      <c r="H310" s="54">
        <v>4.1980000000000004</v>
      </c>
      <c r="I310" s="47">
        <v>4.28</v>
      </c>
      <c r="J310" s="47">
        <f t="shared" si="43"/>
        <v>17.97</v>
      </c>
    </row>
    <row r="311" spans="1:10" ht="25.5" x14ac:dyDescent="0.2">
      <c r="A311" s="86" t="s">
        <v>42</v>
      </c>
      <c r="B311" s="20">
        <v>7214</v>
      </c>
      <c r="C311" s="86" t="s">
        <v>16</v>
      </c>
      <c r="D311" s="86" t="s">
        <v>309</v>
      </c>
      <c r="E311" s="107"/>
      <c r="F311" s="107"/>
      <c r="G311" s="53" t="s">
        <v>163</v>
      </c>
      <c r="H311" s="54">
        <v>1.0288999999999999</v>
      </c>
      <c r="I311" s="47">
        <v>113.79</v>
      </c>
      <c r="J311" s="47">
        <f t="shared" si="43"/>
        <v>117.08</v>
      </c>
    </row>
    <row r="312" spans="1:10" s="37" customFormat="1" ht="25.5" x14ac:dyDescent="0.2">
      <c r="A312" s="87" t="s">
        <v>38</v>
      </c>
      <c r="B312" s="8">
        <v>88316</v>
      </c>
      <c r="C312" s="87" t="s">
        <v>16</v>
      </c>
      <c r="D312" s="87" t="s">
        <v>36</v>
      </c>
      <c r="E312" s="112"/>
      <c r="F312" s="112"/>
      <c r="G312" s="51" t="s">
        <v>34</v>
      </c>
      <c r="H312" s="52">
        <v>5.45E-2</v>
      </c>
      <c r="I312" s="46">
        <v>18.16</v>
      </c>
      <c r="J312" s="46">
        <f t="shared" si="43"/>
        <v>0.99</v>
      </c>
    </row>
    <row r="313" spans="1:10" s="37" customFormat="1" ht="25.5" x14ac:dyDescent="0.2">
      <c r="A313" s="87" t="s">
        <v>38</v>
      </c>
      <c r="B313" s="8">
        <v>88323</v>
      </c>
      <c r="C313" s="87" t="s">
        <v>16</v>
      </c>
      <c r="D313" s="87" t="s">
        <v>54</v>
      </c>
      <c r="E313" s="112"/>
      <c r="F313" s="112"/>
      <c r="G313" s="51" t="s">
        <v>34</v>
      </c>
      <c r="H313" s="52">
        <v>4.07E-2</v>
      </c>
      <c r="I313" s="46">
        <v>22.35</v>
      </c>
      <c r="J313" s="46">
        <f t="shared" si="43"/>
        <v>0.91</v>
      </c>
    </row>
    <row r="314" spans="1:10" s="37" customFormat="1" ht="25.5" x14ac:dyDescent="0.2">
      <c r="A314" s="87" t="s">
        <v>38</v>
      </c>
      <c r="B314" s="8">
        <v>93281</v>
      </c>
      <c r="C314" s="87" t="s">
        <v>16</v>
      </c>
      <c r="D314" s="87" t="s">
        <v>57</v>
      </c>
      <c r="E314" s="112"/>
      <c r="F314" s="112"/>
      <c r="G314" s="51" t="s">
        <v>47</v>
      </c>
      <c r="H314" s="52">
        <v>1.6000000000000001E-3</v>
      </c>
      <c r="I314" s="46">
        <v>20.94</v>
      </c>
      <c r="J314" s="46">
        <f t="shared" si="43"/>
        <v>0.03</v>
      </c>
    </row>
    <row r="315" spans="1:10" ht="25.5" x14ac:dyDescent="0.2">
      <c r="A315" s="87" t="s">
        <v>38</v>
      </c>
      <c r="B315" s="8">
        <v>93282</v>
      </c>
      <c r="C315" s="87" t="s">
        <v>16</v>
      </c>
      <c r="D315" s="87" t="s">
        <v>56</v>
      </c>
      <c r="E315" s="112"/>
      <c r="F315" s="112"/>
      <c r="G315" s="51" t="s">
        <v>55</v>
      </c>
      <c r="H315" s="52">
        <v>2.5999999999999999E-3</v>
      </c>
      <c r="I315" s="46">
        <v>19.79</v>
      </c>
      <c r="J315" s="46">
        <f t="shared" si="43"/>
        <v>0.05</v>
      </c>
    </row>
    <row r="316" spans="1:10" x14ac:dyDescent="0.2">
      <c r="A316" s="69"/>
      <c r="B316" s="69"/>
      <c r="C316" s="69"/>
      <c r="D316" s="69"/>
      <c r="E316" s="69" t="s">
        <v>33</v>
      </c>
      <c r="F316" s="4">
        <f>SUM(J312:J313)*0.653</f>
        <v>1.2406999999999999</v>
      </c>
      <c r="G316" s="69" t="s">
        <v>32</v>
      </c>
      <c r="H316" s="4">
        <v>0</v>
      </c>
      <c r="I316" s="69" t="s">
        <v>31</v>
      </c>
      <c r="J316" s="4">
        <f>F316</f>
        <v>1.2406999999999999</v>
      </c>
    </row>
    <row r="317" spans="1:10" x14ac:dyDescent="0.2">
      <c r="A317" s="69"/>
      <c r="B317" s="69"/>
      <c r="C317" s="69"/>
      <c r="D317" s="69"/>
      <c r="E317" s="69" t="s">
        <v>30</v>
      </c>
      <c r="F317" s="4">
        <f>I308*0.2768</f>
        <v>38.253760000000007</v>
      </c>
      <c r="G317" s="69"/>
      <c r="H317" s="110" t="s">
        <v>29</v>
      </c>
      <c r="I317" s="110"/>
      <c r="J317" s="4">
        <f>F317+I308</f>
        <v>176.45376000000002</v>
      </c>
    </row>
    <row r="318" spans="1:10" ht="15" thickBot="1" x14ac:dyDescent="0.25">
      <c r="A318" s="60"/>
      <c r="B318" s="60"/>
      <c r="C318" s="60"/>
      <c r="D318" s="60"/>
      <c r="E318" s="58"/>
      <c r="F318" s="59"/>
      <c r="G318" s="58"/>
      <c r="H318" s="58"/>
      <c r="I318" s="60" t="s">
        <v>28</v>
      </c>
      <c r="J318" s="61">
        <f>J317</f>
        <v>176.45376000000002</v>
      </c>
    </row>
    <row r="319" spans="1:10" ht="15" x14ac:dyDescent="0.2">
      <c r="A319" s="71" t="s">
        <v>143</v>
      </c>
      <c r="B319" s="13" t="s">
        <v>5</v>
      </c>
      <c r="C319" s="71" t="s">
        <v>6</v>
      </c>
      <c r="D319" s="71" t="s">
        <v>7</v>
      </c>
      <c r="E319" s="108" t="s">
        <v>40</v>
      </c>
      <c r="F319" s="108"/>
      <c r="G319" s="14" t="s">
        <v>8</v>
      </c>
      <c r="H319" s="13" t="s">
        <v>9</v>
      </c>
      <c r="I319" s="13" t="s">
        <v>10</v>
      </c>
      <c r="J319" s="13" t="s">
        <v>11</v>
      </c>
    </row>
    <row r="320" spans="1:10" x14ac:dyDescent="0.2">
      <c r="A320" s="67" t="s">
        <v>39</v>
      </c>
      <c r="B320" s="12">
        <v>94227</v>
      </c>
      <c r="C320" s="67" t="s">
        <v>16</v>
      </c>
      <c r="D320" s="67" t="s">
        <v>310</v>
      </c>
      <c r="E320" s="109"/>
      <c r="F320" s="109"/>
      <c r="G320" s="49" t="s">
        <v>166</v>
      </c>
      <c r="H320" s="50">
        <v>1</v>
      </c>
      <c r="I320" s="48">
        <f>SUM(J321:J329)</f>
        <v>65.459999999999994</v>
      </c>
      <c r="J320" s="48">
        <f>I320</f>
        <v>65.459999999999994</v>
      </c>
    </row>
    <row r="321" spans="1:10" ht="25.5" x14ac:dyDescent="0.2">
      <c r="A321" s="86" t="s">
        <v>42</v>
      </c>
      <c r="B321" s="20">
        <v>142</v>
      </c>
      <c r="C321" s="86" t="s">
        <v>16</v>
      </c>
      <c r="D321" s="86" t="s">
        <v>311</v>
      </c>
      <c r="E321" s="107"/>
      <c r="F321" s="107"/>
      <c r="G321" s="53" t="s">
        <v>312</v>
      </c>
      <c r="H321" s="54">
        <v>5.2699999999999997E-2</v>
      </c>
      <c r="I321" s="47">
        <v>39.76</v>
      </c>
      <c r="J321" s="47">
        <f t="shared" ref="J321:J329" si="44">ROUND(H321*I321,2)</f>
        <v>2.1</v>
      </c>
    </row>
    <row r="322" spans="1:10" s="37" customFormat="1" x14ac:dyDescent="0.2">
      <c r="A322" s="86" t="s">
        <v>42</v>
      </c>
      <c r="B322" s="20">
        <v>5061</v>
      </c>
      <c r="C322" s="86" t="s">
        <v>16</v>
      </c>
      <c r="D322" s="86" t="s">
        <v>313</v>
      </c>
      <c r="E322" s="107"/>
      <c r="F322" s="107"/>
      <c r="G322" s="53" t="s">
        <v>21</v>
      </c>
      <c r="H322" s="54">
        <v>8.0000000000000002E-3</v>
      </c>
      <c r="I322" s="47">
        <v>22.53</v>
      </c>
      <c r="J322" s="47">
        <f t="shared" si="44"/>
        <v>0.18</v>
      </c>
    </row>
    <row r="323" spans="1:10" s="37" customFormat="1" ht="14.25" customHeight="1" x14ac:dyDescent="0.2">
      <c r="A323" s="86" t="s">
        <v>42</v>
      </c>
      <c r="B323" s="20">
        <v>5104</v>
      </c>
      <c r="C323" s="86" t="s">
        <v>16</v>
      </c>
      <c r="D323" s="86" t="s">
        <v>314</v>
      </c>
      <c r="E323" s="107"/>
      <c r="F323" s="107"/>
      <c r="G323" s="53" t="s">
        <v>21</v>
      </c>
      <c r="H323" s="54">
        <v>1.5499999999999999E-3</v>
      </c>
      <c r="I323" s="47">
        <v>67.02</v>
      </c>
      <c r="J323" s="47">
        <f t="shared" si="44"/>
        <v>0.1</v>
      </c>
    </row>
    <row r="324" spans="1:10" s="37" customFormat="1" x14ac:dyDescent="0.2">
      <c r="A324" s="86" t="s">
        <v>42</v>
      </c>
      <c r="B324" s="20">
        <v>13388</v>
      </c>
      <c r="C324" s="86" t="s">
        <v>16</v>
      </c>
      <c r="D324" s="86" t="s">
        <v>315</v>
      </c>
      <c r="E324" s="107"/>
      <c r="F324" s="107"/>
      <c r="G324" s="53" t="s">
        <v>21</v>
      </c>
      <c r="H324" s="54">
        <v>5.8999999999999997E-2</v>
      </c>
      <c r="I324" s="47">
        <v>229.84</v>
      </c>
      <c r="J324" s="47">
        <f t="shared" si="44"/>
        <v>13.56</v>
      </c>
    </row>
    <row r="325" spans="1:10" s="37" customFormat="1" ht="14.25" customHeight="1" x14ac:dyDescent="0.2">
      <c r="A325" s="86" t="s">
        <v>42</v>
      </c>
      <c r="B325" s="20">
        <v>40782</v>
      </c>
      <c r="C325" s="86" t="s">
        <v>16</v>
      </c>
      <c r="D325" s="86" t="s">
        <v>316</v>
      </c>
      <c r="E325" s="107"/>
      <c r="F325" s="107"/>
      <c r="G325" s="53" t="s">
        <v>18</v>
      </c>
      <c r="H325" s="54">
        <v>1.05</v>
      </c>
      <c r="I325" s="47">
        <v>37.69</v>
      </c>
      <c r="J325" s="47">
        <f t="shared" si="44"/>
        <v>39.57</v>
      </c>
    </row>
    <row r="326" spans="1:10" s="37" customFormat="1" ht="25.5" x14ac:dyDescent="0.2">
      <c r="A326" s="87" t="s">
        <v>38</v>
      </c>
      <c r="B326" s="8">
        <v>88316</v>
      </c>
      <c r="C326" s="87" t="s">
        <v>16</v>
      </c>
      <c r="D326" s="87" t="s">
        <v>36</v>
      </c>
      <c r="E326" s="112"/>
      <c r="F326" s="112"/>
      <c r="G326" s="51" t="s">
        <v>34</v>
      </c>
      <c r="H326" s="52">
        <v>0.28199999999999997</v>
      </c>
      <c r="I326" s="46">
        <v>18.16</v>
      </c>
      <c r="J326" s="46">
        <f t="shared" si="44"/>
        <v>5.12</v>
      </c>
    </row>
    <row r="327" spans="1:10" s="37" customFormat="1" ht="25.5" x14ac:dyDescent="0.2">
      <c r="A327" s="87" t="s">
        <v>38</v>
      </c>
      <c r="B327" s="8">
        <v>88323</v>
      </c>
      <c r="C327" s="87" t="s">
        <v>16</v>
      </c>
      <c r="D327" s="87" t="s">
        <v>54</v>
      </c>
      <c r="E327" s="112"/>
      <c r="F327" s="112"/>
      <c r="G327" s="51" t="s">
        <v>34</v>
      </c>
      <c r="H327" s="52">
        <v>0.188</v>
      </c>
      <c r="I327" s="46">
        <v>22.35</v>
      </c>
      <c r="J327" s="46">
        <f t="shared" si="44"/>
        <v>4.2</v>
      </c>
    </row>
    <row r="328" spans="1:10" s="37" customFormat="1" ht="25.5" x14ac:dyDescent="0.2">
      <c r="A328" s="87" t="s">
        <v>38</v>
      </c>
      <c r="B328" s="8">
        <v>93281</v>
      </c>
      <c r="C328" s="87" t="s">
        <v>16</v>
      </c>
      <c r="D328" s="87" t="s">
        <v>57</v>
      </c>
      <c r="E328" s="112"/>
      <c r="F328" s="112"/>
      <c r="G328" s="51" t="s">
        <v>47</v>
      </c>
      <c r="H328" s="52">
        <v>1.3100000000000001E-2</v>
      </c>
      <c r="I328" s="46">
        <v>20.94</v>
      </c>
      <c r="J328" s="46">
        <f t="shared" si="44"/>
        <v>0.27</v>
      </c>
    </row>
    <row r="329" spans="1:10" s="37" customFormat="1" ht="25.5" x14ac:dyDescent="0.2">
      <c r="A329" s="87" t="s">
        <v>38</v>
      </c>
      <c r="B329" s="8">
        <v>93282</v>
      </c>
      <c r="C329" s="87" t="s">
        <v>16</v>
      </c>
      <c r="D329" s="87" t="s">
        <v>56</v>
      </c>
      <c r="E329" s="112"/>
      <c r="F329" s="112"/>
      <c r="G329" s="51" t="s">
        <v>55</v>
      </c>
      <c r="H329" s="52">
        <v>1.83E-2</v>
      </c>
      <c r="I329" s="46">
        <v>19.79</v>
      </c>
      <c r="J329" s="46">
        <f t="shared" si="44"/>
        <v>0.36</v>
      </c>
    </row>
    <row r="330" spans="1:10" x14ac:dyDescent="0.2">
      <c r="A330" s="69"/>
      <c r="B330" s="69"/>
      <c r="C330" s="69"/>
      <c r="D330" s="69"/>
      <c r="E330" s="69" t="s">
        <v>33</v>
      </c>
      <c r="F330" s="4">
        <f>SUM(J326:J327)*0.653</f>
        <v>6.08596</v>
      </c>
      <c r="G330" s="69" t="s">
        <v>32</v>
      </c>
      <c r="H330" s="4">
        <v>0</v>
      </c>
      <c r="I330" s="69" t="s">
        <v>31</v>
      </c>
      <c r="J330" s="4">
        <f>F330</f>
        <v>6.08596</v>
      </c>
    </row>
    <row r="331" spans="1:10" x14ac:dyDescent="0.2">
      <c r="A331" s="69"/>
      <c r="B331" s="69"/>
      <c r="C331" s="69"/>
      <c r="D331" s="69"/>
      <c r="E331" s="69" t="s">
        <v>30</v>
      </c>
      <c r="F331" s="4">
        <f>I320*0.2768</f>
        <v>18.119327999999996</v>
      </c>
      <c r="G331" s="69"/>
      <c r="H331" s="110" t="s">
        <v>29</v>
      </c>
      <c r="I331" s="110"/>
      <c r="J331" s="4">
        <f>F331+I320</f>
        <v>83.57932799999999</v>
      </c>
    </row>
    <row r="332" spans="1:10" ht="15" thickBot="1" x14ac:dyDescent="0.25">
      <c r="A332" s="60"/>
      <c r="B332" s="60"/>
      <c r="C332" s="60"/>
      <c r="D332" s="60"/>
      <c r="E332" s="58"/>
      <c r="F332" s="59"/>
      <c r="G332" s="58"/>
      <c r="H332" s="58"/>
      <c r="I332" s="60" t="s">
        <v>28</v>
      </c>
      <c r="J332" s="61">
        <f>J331</f>
        <v>83.57932799999999</v>
      </c>
    </row>
    <row r="333" spans="1:10" ht="15" x14ac:dyDescent="0.2">
      <c r="A333" s="71" t="s">
        <v>171</v>
      </c>
      <c r="B333" s="13" t="s">
        <v>5</v>
      </c>
      <c r="C333" s="71" t="s">
        <v>6</v>
      </c>
      <c r="D333" s="71" t="s">
        <v>7</v>
      </c>
      <c r="E333" s="108" t="s">
        <v>40</v>
      </c>
      <c r="F333" s="108"/>
      <c r="G333" s="14" t="s">
        <v>8</v>
      </c>
      <c r="H333" s="13" t="s">
        <v>9</v>
      </c>
      <c r="I333" s="13" t="s">
        <v>10</v>
      </c>
      <c r="J333" s="13" t="s">
        <v>11</v>
      </c>
    </row>
    <row r="334" spans="1:10" x14ac:dyDescent="0.2">
      <c r="A334" s="67" t="s">
        <v>39</v>
      </c>
      <c r="B334" s="12">
        <v>94231</v>
      </c>
      <c r="C334" s="67" t="s">
        <v>16</v>
      </c>
      <c r="D334" s="67" t="s">
        <v>317</v>
      </c>
      <c r="E334" s="109"/>
      <c r="F334" s="109"/>
      <c r="G334" s="49" t="s">
        <v>166</v>
      </c>
      <c r="H334" s="50">
        <v>1</v>
      </c>
      <c r="I334" s="48">
        <f>SUM(J335:J343)</f>
        <v>53.910000000000004</v>
      </c>
      <c r="J334" s="48">
        <f>I334</f>
        <v>53.910000000000004</v>
      </c>
    </row>
    <row r="335" spans="1:10" ht="25.5" x14ac:dyDescent="0.2">
      <c r="A335" s="86" t="s">
        <v>42</v>
      </c>
      <c r="B335" s="20">
        <v>142</v>
      </c>
      <c r="C335" s="86" t="s">
        <v>16</v>
      </c>
      <c r="D335" s="86" t="s">
        <v>311</v>
      </c>
      <c r="E335" s="107"/>
      <c r="F335" s="107"/>
      <c r="G335" s="53" t="s">
        <v>312</v>
      </c>
      <c r="H335" s="54">
        <v>0.19800000000000001</v>
      </c>
      <c r="I335" s="47">
        <v>39.76</v>
      </c>
      <c r="J335" s="47">
        <f t="shared" ref="J335:J343" si="45">ROUND(H335*I335,2)</f>
        <v>7.87</v>
      </c>
    </row>
    <row r="336" spans="1:10" s="37" customFormat="1" x14ac:dyDescent="0.2">
      <c r="A336" s="86" t="s">
        <v>42</v>
      </c>
      <c r="B336" s="20">
        <v>5061</v>
      </c>
      <c r="C336" s="86" t="s">
        <v>16</v>
      </c>
      <c r="D336" s="86" t="s">
        <v>313</v>
      </c>
      <c r="E336" s="107"/>
      <c r="F336" s="107"/>
      <c r="G336" s="53" t="s">
        <v>21</v>
      </c>
      <c r="H336" s="54">
        <v>5.7000000000000002E-3</v>
      </c>
      <c r="I336" s="47">
        <v>22.53</v>
      </c>
      <c r="J336" s="47">
        <f t="shared" si="45"/>
        <v>0.13</v>
      </c>
    </row>
    <row r="337" spans="1:10" s="37" customFormat="1" ht="25.5" x14ac:dyDescent="0.2">
      <c r="A337" s="86" t="s">
        <v>42</v>
      </c>
      <c r="B337" s="20">
        <v>5104</v>
      </c>
      <c r="C337" s="86" t="s">
        <v>16</v>
      </c>
      <c r="D337" s="86" t="s">
        <v>314</v>
      </c>
      <c r="E337" s="107"/>
      <c r="F337" s="107"/>
      <c r="G337" s="53" t="s">
        <v>21</v>
      </c>
      <c r="H337" s="54">
        <v>1.1999999999999999E-3</v>
      </c>
      <c r="I337" s="47">
        <v>67.02</v>
      </c>
      <c r="J337" s="47">
        <f t="shared" si="45"/>
        <v>0.08</v>
      </c>
    </row>
    <row r="338" spans="1:10" s="37" customFormat="1" x14ac:dyDescent="0.2">
      <c r="A338" s="86" t="s">
        <v>42</v>
      </c>
      <c r="B338" s="20">
        <v>13388</v>
      </c>
      <c r="C338" s="86" t="s">
        <v>16</v>
      </c>
      <c r="D338" s="86" t="s">
        <v>315</v>
      </c>
      <c r="E338" s="107"/>
      <c r="F338" s="107"/>
      <c r="G338" s="53" t="s">
        <v>21</v>
      </c>
      <c r="H338" s="54">
        <v>4.4999999999999998E-2</v>
      </c>
      <c r="I338" s="47">
        <v>229.84</v>
      </c>
      <c r="J338" s="47">
        <f t="shared" si="45"/>
        <v>10.34</v>
      </c>
    </row>
    <row r="339" spans="1:10" s="37" customFormat="1" ht="25.5" x14ac:dyDescent="0.2">
      <c r="A339" s="86" t="s">
        <v>42</v>
      </c>
      <c r="B339" s="20">
        <v>40873</v>
      </c>
      <c r="C339" s="86" t="s">
        <v>16</v>
      </c>
      <c r="D339" s="86" t="s">
        <v>318</v>
      </c>
      <c r="E339" s="107"/>
      <c r="F339" s="107"/>
      <c r="G339" s="53" t="s">
        <v>18</v>
      </c>
      <c r="H339" s="54">
        <v>1.05</v>
      </c>
      <c r="I339" s="47">
        <v>27.25</v>
      </c>
      <c r="J339" s="47">
        <f t="shared" si="45"/>
        <v>28.61</v>
      </c>
    </row>
    <row r="340" spans="1:10" s="37" customFormat="1" ht="25.5" x14ac:dyDescent="0.2">
      <c r="A340" s="87" t="s">
        <v>38</v>
      </c>
      <c r="B340" s="8">
        <v>88316</v>
      </c>
      <c r="C340" s="87" t="s">
        <v>16</v>
      </c>
      <c r="D340" s="87" t="s">
        <v>36</v>
      </c>
      <c r="E340" s="112"/>
      <c r="F340" s="112"/>
      <c r="G340" s="51" t="s">
        <v>34</v>
      </c>
      <c r="H340" s="52">
        <v>0.20649999999999999</v>
      </c>
      <c r="I340" s="46">
        <v>18.16</v>
      </c>
      <c r="J340" s="46">
        <f t="shared" si="45"/>
        <v>3.75</v>
      </c>
    </row>
    <row r="341" spans="1:10" s="37" customFormat="1" ht="25.5" x14ac:dyDescent="0.2">
      <c r="A341" s="87" t="s">
        <v>38</v>
      </c>
      <c r="B341" s="8">
        <v>88323</v>
      </c>
      <c r="C341" s="87" t="s">
        <v>16</v>
      </c>
      <c r="D341" s="87" t="s">
        <v>54</v>
      </c>
      <c r="E341" s="112"/>
      <c r="F341" s="112"/>
      <c r="G341" s="51" t="s">
        <v>34</v>
      </c>
      <c r="H341" s="52">
        <v>0.112</v>
      </c>
      <c r="I341" s="46">
        <v>22.35</v>
      </c>
      <c r="J341" s="46">
        <f t="shared" si="45"/>
        <v>2.5</v>
      </c>
    </row>
    <row r="342" spans="1:10" s="37" customFormat="1" ht="25.5" x14ac:dyDescent="0.2">
      <c r="A342" s="87" t="s">
        <v>38</v>
      </c>
      <c r="B342" s="8">
        <v>93281</v>
      </c>
      <c r="C342" s="87" t="s">
        <v>16</v>
      </c>
      <c r="D342" s="87" t="s">
        <v>57</v>
      </c>
      <c r="E342" s="112"/>
      <c r="F342" s="112"/>
      <c r="G342" s="51" t="s">
        <v>47</v>
      </c>
      <c r="H342" s="52">
        <v>1.3100000000000001E-2</v>
      </c>
      <c r="I342" s="46">
        <v>20.94</v>
      </c>
      <c r="J342" s="46">
        <f t="shared" si="45"/>
        <v>0.27</v>
      </c>
    </row>
    <row r="343" spans="1:10" s="37" customFormat="1" ht="25.5" x14ac:dyDescent="0.2">
      <c r="A343" s="87" t="s">
        <v>38</v>
      </c>
      <c r="B343" s="8">
        <v>93282</v>
      </c>
      <c r="C343" s="87" t="s">
        <v>16</v>
      </c>
      <c r="D343" s="87" t="s">
        <v>56</v>
      </c>
      <c r="E343" s="112"/>
      <c r="F343" s="112"/>
      <c r="G343" s="51" t="s">
        <v>55</v>
      </c>
      <c r="H343" s="52">
        <v>1.83E-2</v>
      </c>
      <c r="I343" s="46">
        <v>19.79</v>
      </c>
      <c r="J343" s="46">
        <f t="shared" si="45"/>
        <v>0.36</v>
      </c>
    </row>
    <row r="344" spans="1:10" x14ac:dyDescent="0.2">
      <c r="A344" s="69"/>
      <c r="B344" s="69"/>
      <c r="C344" s="69"/>
      <c r="D344" s="69"/>
      <c r="E344" s="69" t="s">
        <v>33</v>
      </c>
      <c r="F344" s="4">
        <f>SUM(J340:J341)*0.653</f>
        <v>4.0812499999999998</v>
      </c>
      <c r="G344" s="69" t="s">
        <v>32</v>
      </c>
      <c r="H344" s="4">
        <v>0</v>
      </c>
      <c r="I344" s="69" t="s">
        <v>31</v>
      </c>
      <c r="J344" s="4">
        <f>F344</f>
        <v>4.0812499999999998</v>
      </c>
    </row>
    <row r="345" spans="1:10" x14ac:dyDescent="0.2">
      <c r="A345" s="69"/>
      <c r="B345" s="69"/>
      <c r="C345" s="69"/>
      <c r="D345" s="69"/>
      <c r="E345" s="69" t="s">
        <v>30</v>
      </c>
      <c r="F345" s="4">
        <f>I334*0.2768</f>
        <v>14.922288</v>
      </c>
      <c r="G345" s="69"/>
      <c r="H345" s="110" t="s">
        <v>29</v>
      </c>
      <c r="I345" s="110"/>
      <c r="J345" s="4">
        <f>F345+I334</f>
        <v>68.832288000000005</v>
      </c>
    </row>
    <row r="346" spans="1:10" ht="15" thickBot="1" x14ac:dyDescent="0.25">
      <c r="A346" s="60"/>
      <c r="B346" s="60"/>
      <c r="C346" s="60"/>
      <c r="D346" s="60"/>
      <c r="E346" s="58"/>
      <c r="F346" s="59"/>
      <c r="G346" s="58"/>
      <c r="H346" s="58"/>
      <c r="I346" s="60" t="s">
        <v>28</v>
      </c>
      <c r="J346" s="61">
        <f>J345</f>
        <v>68.832288000000005</v>
      </c>
    </row>
    <row r="347" spans="1:10" ht="15" x14ac:dyDescent="0.2">
      <c r="A347" s="71" t="s">
        <v>319</v>
      </c>
      <c r="B347" s="13" t="s">
        <v>5</v>
      </c>
      <c r="C347" s="71" t="s">
        <v>6</v>
      </c>
      <c r="D347" s="71" t="s">
        <v>7</v>
      </c>
      <c r="E347" s="108" t="s">
        <v>40</v>
      </c>
      <c r="F347" s="108"/>
      <c r="G347" s="14" t="s">
        <v>8</v>
      </c>
      <c r="H347" s="13" t="s">
        <v>9</v>
      </c>
      <c r="I347" s="13" t="s">
        <v>10</v>
      </c>
      <c r="J347" s="13" t="s">
        <v>11</v>
      </c>
    </row>
    <row r="348" spans="1:10" x14ac:dyDescent="0.2">
      <c r="A348" s="67" t="s">
        <v>39</v>
      </c>
      <c r="B348" s="12">
        <v>80300</v>
      </c>
      <c r="C348" s="67" t="s">
        <v>14</v>
      </c>
      <c r="D348" s="67" t="s">
        <v>320</v>
      </c>
      <c r="E348" s="109"/>
      <c r="F348" s="109"/>
      <c r="G348" s="49" t="s">
        <v>15</v>
      </c>
      <c r="H348" s="50">
        <v>1</v>
      </c>
      <c r="I348" s="48">
        <f>SUM(J349:J350)</f>
        <v>6.99</v>
      </c>
      <c r="J348" s="48">
        <f>I348</f>
        <v>6.99</v>
      </c>
    </row>
    <row r="349" spans="1:10" x14ac:dyDescent="0.2">
      <c r="A349" s="86" t="s">
        <v>42</v>
      </c>
      <c r="B349" s="20" t="s">
        <v>321</v>
      </c>
      <c r="C349" s="86" t="s">
        <v>14</v>
      </c>
      <c r="D349" s="86" t="s">
        <v>322</v>
      </c>
      <c r="E349" s="107"/>
      <c r="F349" s="107"/>
      <c r="G349" s="53" t="s">
        <v>58</v>
      </c>
      <c r="H349" s="54">
        <v>0.14000000000000001</v>
      </c>
      <c r="I349" s="47">
        <v>24</v>
      </c>
      <c r="J349" s="47">
        <f t="shared" ref="J349" si="46">ROUND(H349*I349,2)</f>
        <v>3.36</v>
      </c>
    </row>
    <row r="350" spans="1:10" ht="25.5" x14ac:dyDescent="0.2">
      <c r="A350" s="68" t="s">
        <v>38</v>
      </c>
      <c r="B350" s="8">
        <v>280026</v>
      </c>
      <c r="C350" s="68" t="s">
        <v>14</v>
      </c>
      <c r="D350" s="87" t="s">
        <v>36</v>
      </c>
      <c r="E350" s="112"/>
      <c r="F350" s="112"/>
      <c r="G350" s="51" t="s">
        <v>34</v>
      </c>
      <c r="H350" s="52">
        <v>0.2</v>
      </c>
      <c r="I350" s="46">
        <v>18.16</v>
      </c>
      <c r="J350" s="46">
        <f t="shared" ref="J350" si="47">ROUND(H350*I350,2)</f>
        <v>3.63</v>
      </c>
    </row>
    <row r="351" spans="1:10" x14ac:dyDescent="0.2">
      <c r="A351" s="69"/>
      <c r="B351" s="69"/>
      <c r="C351" s="69"/>
      <c r="D351" s="69"/>
      <c r="E351" s="69" t="s">
        <v>33</v>
      </c>
      <c r="F351" s="4">
        <f>SUM(J350:J350)*0.653</f>
        <v>2.37039</v>
      </c>
      <c r="G351" s="69" t="s">
        <v>32</v>
      </c>
      <c r="H351" s="4">
        <v>0</v>
      </c>
      <c r="I351" s="69" t="s">
        <v>31</v>
      </c>
      <c r="J351" s="4">
        <f>F351</f>
        <v>2.37039</v>
      </c>
    </row>
    <row r="352" spans="1:10" x14ac:dyDescent="0.2">
      <c r="A352" s="69"/>
      <c r="B352" s="69"/>
      <c r="C352" s="69"/>
      <c r="D352" s="69"/>
      <c r="E352" s="69" t="s">
        <v>30</v>
      </c>
      <c r="F352" s="4">
        <f>I348*0.2768</f>
        <v>1.9348319999999999</v>
      </c>
      <c r="G352" s="69"/>
      <c r="H352" s="110" t="s">
        <v>29</v>
      </c>
      <c r="I352" s="110"/>
      <c r="J352" s="4">
        <f>F352+I348</f>
        <v>8.9248320000000003</v>
      </c>
    </row>
    <row r="353" spans="1:10" ht="15" thickBot="1" x14ac:dyDescent="0.25">
      <c r="A353" s="60"/>
      <c r="B353" s="60"/>
      <c r="C353" s="60"/>
      <c r="D353" s="60"/>
      <c r="E353" s="58"/>
      <c r="F353" s="59"/>
      <c r="G353" s="58"/>
      <c r="H353" s="58"/>
      <c r="I353" s="60" t="s">
        <v>28</v>
      </c>
      <c r="J353" s="61">
        <f>J352</f>
        <v>8.9248320000000003</v>
      </c>
    </row>
    <row r="354" spans="1:10" ht="15" x14ac:dyDescent="0.2">
      <c r="A354" s="71" t="s">
        <v>323</v>
      </c>
      <c r="B354" s="13" t="s">
        <v>5</v>
      </c>
      <c r="C354" s="71" t="s">
        <v>6</v>
      </c>
      <c r="D354" s="71" t="s">
        <v>7</v>
      </c>
      <c r="E354" s="108" t="s">
        <v>40</v>
      </c>
      <c r="F354" s="108"/>
      <c r="G354" s="14" t="s">
        <v>8</v>
      </c>
      <c r="H354" s="13" t="s">
        <v>9</v>
      </c>
      <c r="I354" s="13" t="s">
        <v>10</v>
      </c>
      <c r="J354" s="13" t="s">
        <v>11</v>
      </c>
    </row>
    <row r="355" spans="1:10" x14ac:dyDescent="0.2">
      <c r="A355" s="67" t="s">
        <v>39</v>
      </c>
      <c r="B355" s="12">
        <v>71363</v>
      </c>
      <c r="C355" s="67" t="s">
        <v>14</v>
      </c>
      <c r="D355" s="67" t="s">
        <v>324</v>
      </c>
      <c r="E355" s="109"/>
      <c r="F355" s="109"/>
      <c r="G355" s="49" t="s">
        <v>15</v>
      </c>
      <c r="H355" s="50">
        <v>1</v>
      </c>
      <c r="I355" s="48">
        <f>SUM(J356:J356)</f>
        <v>582.30999999999995</v>
      </c>
      <c r="J355" s="48">
        <f>I355</f>
        <v>582.30999999999995</v>
      </c>
    </row>
    <row r="356" spans="1:10" x14ac:dyDescent="0.2">
      <c r="A356" s="86" t="s">
        <v>42</v>
      </c>
      <c r="B356" s="20" t="s">
        <v>325</v>
      </c>
      <c r="C356" s="86" t="s">
        <v>14</v>
      </c>
      <c r="D356" s="86" t="s">
        <v>326</v>
      </c>
      <c r="E356" s="107"/>
      <c r="F356" s="107"/>
      <c r="G356" s="53" t="s">
        <v>163</v>
      </c>
      <c r="H356" s="54">
        <v>1</v>
      </c>
      <c r="I356" s="47">
        <v>582.30999999999995</v>
      </c>
      <c r="J356" s="47">
        <f t="shared" ref="J356" si="48">ROUND(H356*I356,2)</f>
        <v>582.30999999999995</v>
      </c>
    </row>
    <row r="357" spans="1:10" x14ac:dyDescent="0.2">
      <c r="A357" s="69"/>
      <c r="B357" s="69"/>
      <c r="C357" s="69"/>
      <c r="D357" s="69"/>
      <c r="E357" s="69" t="s">
        <v>33</v>
      </c>
      <c r="F357" s="4">
        <f>SUM(J356)*0.653</f>
        <v>380.24842999999998</v>
      </c>
      <c r="G357" s="69" t="s">
        <v>32</v>
      </c>
      <c r="H357" s="4">
        <v>0</v>
      </c>
      <c r="I357" s="69" t="s">
        <v>31</v>
      </c>
      <c r="J357" s="4">
        <f>F357</f>
        <v>380.24842999999998</v>
      </c>
    </row>
    <row r="358" spans="1:10" x14ac:dyDescent="0.2">
      <c r="A358" s="69"/>
      <c r="B358" s="69"/>
      <c r="C358" s="69"/>
      <c r="D358" s="69"/>
      <c r="E358" s="69" t="s">
        <v>30</v>
      </c>
      <c r="F358" s="4">
        <f>I355*0.2768</f>
        <v>161.18340799999999</v>
      </c>
      <c r="G358" s="69"/>
      <c r="H358" s="110" t="s">
        <v>29</v>
      </c>
      <c r="I358" s="110"/>
      <c r="J358" s="4">
        <f>F358+I355</f>
        <v>743.49340799999993</v>
      </c>
    </row>
    <row r="359" spans="1:10" ht="15" thickBot="1" x14ac:dyDescent="0.25">
      <c r="A359" s="60"/>
      <c r="B359" s="60"/>
      <c r="C359" s="60"/>
      <c r="D359" s="60"/>
      <c r="E359" s="58"/>
      <c r="F359" s="59"/>
      <c r="G359" s="58"/>
      <c r="H359" s="58"/>
      <c r="I359" s="60" t="s">
        <v>28</v>
      </c>
      <c r="J359" s="61">
        <f>J358</f>
        <v>743.49340799999993</v>
      </c>
    </row>
    <row r="360" spans="1:10" x14ac:dyDescent="0.2">
      <c r="A360" s="23">
        <v>9</v>
      </c>
      <c r="B360" s="23"/>
      <c r="C360" s="23"/>
      <c r="D360" s="23" t="s">
        <v>24</v>
      </c>
      <c r="E360" s="70"/>
      <c r="F360" s="117"/>
      <c r="G360" s="117"/>
      <c r="H360" s="18"/>
      <c r="I360" s="70"/>
      <c r="J360" s="16"/>
    </row>
    <row r="361" spans="1:10" ht="15" x14ac:dyDescent="0.2">
      <c r="A361" s="71" t="s">
        <v>144</v>
      </c>
      <c r="B361" s="13" t="s">
        <v>5</v>
      </c>
      <c r="C361" s="71" t="s">
        <v>6</v>
      </c>
      <c r="D361" s="71" t="s">
        <v>7</v>
      </c>
      <c r="E361" s="108" t="s">
        <v>40</v>
      </c>
      <c r="F361" s="108"/>
      <c r="G361" s="14" t="s">
        <v>8</v>
      </c>
      <c r="H361" s="13" t="s">
        <v>9</v>
      </c>
      <c r="I361" s="13" t="s">
        <v>10</v>
      </c>
      <c r="J361" s="13" t="s">
        <v>11</v>
      </c>
    </row>
    <row r="362" spans="1:10" x14ac:dyDescent="0.2">
      <c r="A362" s="67" t="s">
        <v>39</v>
      </c>
      <c r="B362" s="12">
        <v>94569</v>
      </c>
      <c r="C362" s="67" t="s">
        <v>16</v>
      </c>
      <c r="D362" s="67" t="s">
        <v>327</v>
      </c>
      <c r="E362" s="109"/>
      <c r="F362" s="109"/>
      <c r="G362" s="49" t="s">
        <v>15</v>
      </c>
      <c r="H362" s="50">
        <v>1</v>
      </c>
      <c r="I362" s="48">
        <f>SUM(J363:J367)</f>
        <v>539.32999999999993</v>
      </c>
      <c r="J362" s="48">
        <f>I362</f>
        <v>539.32999999999993</v>
      </c>
    </row>
    <row r="363" spans="1:10" ht="25.5" x14ac:dyDescent="0.2">
      <c r="A363" s="86" t="s">
        <v>42</v>
      </c>
      <c r="B363" s="20">
        <v>4377</v>
      </c>
      <c r="C363" s="86" t="s">
        <v>16</v>
      </c>
      <c r="D363" s="86" t="s">
        <v>328</v>
      </c>
      <c r="E363" s="107"/>
      <c r="F363" s="107"/>
      <c r="G363" s="53" t="s">
        <v>17</v>
      </c>
      <c r="H363" s="54">
        <v>24.4</v>
      </c>
      <c r="I363" s="47">
        <v>0.2</v>
      </c>
      <c r="J363" s="47">
        <f t="shared" ref="J363:J365" si="49">ROUND(H363*I363,2)</f>
        <v>4.88</v>
      </c>
    </row>
    <row r="364" spans="1:10" s="37" customFormat="1" ht="38.25" x14ac:dyDescent="0.2">
      <c r="A364" s="86" t="s">
        <v>42</v>
      </c>
      <c r="B364" s="20">
        <v>34381</v>
      </c>
      <c r="C364" s="86" t="s">
        <v>16</v>
      </c>
      <c r="D364" s="86" t="s">
        <v>329</v>
      </c>
      <c r="E364" s="107"/>
      <c r="F364" s="107"/>
      <c r="G364" s="53" t="s">
        <v>17</v>
      </c>
      <c r="H364" s="54">
        <v>2.0832999999999999</v>
      </c>
      <c r="I364" s="47">
        <v>214.7</v>
      </c>
      <c r="J364" s="47">
        <f t="shared" si="49"/>
        <v>447.28</v>
      </c>
    </row>
    <row r="365" spans="1:10" s="37" customFormat="1" x14ac:dyDescent="0.2">
      <c r="A365" s="86" t="s">
        <v>42</v>
      </c>
      <c r="B365" s="20">
        <v>39961</v>
      </c>
      <c r="C365" s="86" t="s">
        <v>16</v>
      </c>
      <c r="D365" s="86" t="s">
        <v>330</v>
      </c>
      <c r="E365" s="107"/>
      <c r="F365" s="107"/>
      <c r="G365" s="53" t="s">
        <v>17</v>
      </c>
      <c r="H365" s="54">
        <v>1.2466999999999999</v>
      </c>
      <c r="I365" s="47">
        <v>26.27</v>
      </c>
      <c r="J365" s="47">
        <f t="shared" si="49"/>
        <v>32.75</v>
      </c>
    </row>
    <row r="366" spans="1:10" ht="25.5" x14ac:dyDescent="0.2">
      <c r="A366" s="68" t="s">
        <v>38</v>
      </c>
      <c r="B366" s="8">
        <v>88309</v>
      </c>
      <c r="C366" s="68" t="s">
        <v>16</v>
      </c>
      <c r="D366" s="87" t="s">
        <v>45</v>
      </c>
      <c r="E366" s="112"/>
      <c r="F366" s="112"/>
      <c r="G366" s="51" t="s">
        <v>34</v>
      </c>
      <c r="H366" s="52">
        <v>1.7064999999999999</v>
      </c>
      <c r="I366" s="46">
        <v>22.81</v>
      </c>
      <c r="J366" s="46">
        <f t="shared" ref="J366:J367" si="50">ROUND(H366*I366,2)</f>
        <v>38.93</v>
      </c>
    </row>
    <row r="367" spans="1:10" ht="25.5" x14ac:dyDescent="0.2">
      <c r="A367" s="68" t="s">
        <v>38</v>
      </c>
      <c r="B367" s="8">
        <v>88316</v>
      </c>
      <c r="C367" s="68" t="s">
        <v>16</v>
      </c>
      <c r="D367" s="87" t="s">
        <v>36</v>
      </c>
      <c r="E367" s="112"/>
      <c r="F367" s="112"/>
      <c r="G367" s="51" t="s">
        <v>34</v>
      </c>
      <c r="H367" s="52">
        <v>0.85299999999999998</v>
      </c>
      <c r="I367" s="46">
        <v>18.16</v>
      </c>
      <c r="J367" s="46">
        <f t="shared" si="50"/>
        <v>15.49</v>
      </c>
    </row>
    <row r="368" spans="1:10" x14ac:dyDescent="0.2">
      <c r="A368" s="69"/>
      <c r="B368" s="69"/>
      <c r="C368" s="69"/>
      <c r="D368" s="69"/>
      <c r="E368" s="69" t="s">
        <v>33</v>
      </c>
      <c r="F368" s="4">
        <f>SUM(J366:J367)*0.653</f>
        <v>35.536260000000006</v>
      </c>
      <c r="G368" s="69" t="s">
        <v>32</v>
      </c>
      <c r="H368" s="4">
        <v>0</v>
      </c>
      <c r="I368" s="69" t="s">
        <v>31</v>
      </c>
      <c r="J368" s="4">
        <f>F368</f>
        <v>35.536260000000006</v>
      </c>
    </row>
    <row r="369" spans="1:10" x14ac:dyDescent="0.2">
      <c r="A369" s="69"/>
      <c r="B369" s="69"/>
      <c r="C369" s="69"/>
      <c r="D369" s="69"/>
      <c r="E369" s="69" t="s">
        <v>30</v>
      </c>
      <c r="F369" s="4">
        <f>I362*0.2768</f>
        <v>149.28654399999996</v>
      </c>
      <c r="G369" s="69"/>
      <c r="H369" s="110" t="s">
        <v>29</v>
      </c>
      <c r="I369" s="110"/>
      <c r="J369" s="4">
        <f>F369+I362</f>
        <v>688.61654399999986</v>
      </c>
    </row>
    <row r="370" spans="1:10" ht="15" thickBot="1" x14ac:dyDescent="0.25">
      <c r="A370" s="60"/>
      <c r="B370" s="60"/>
      <c r="C370" s="60"/>
      <c r="D370" s="60"/>
      <c r="E370" s="58"/>
      <c r="F370" s="59"/>
      <c r="G370" s="58"/>
      <c r="H370" s="58"/>
      <c r="I370" s="60" t="s">
        <v>28</v>
      </c>
      <c r="J370" s="61">
        <f>J369</f>
        <v>688.61654399999986</v>
      </c>
    </row>
    <row r="371" spans="1:10" ht="15" x14ac:dyDescent="0.2">
      <c r="A371" s="71" t="s">
        <v>145</v>
      </c>
      <c r="B371" s="13" t="s">
        <v>5</v>
      </c>
      <c r="C371" s="71" t="s">
        <v>6</v>
      </c>
      <c r="D371" s="71" t="s">
        <v>7</v>
      </c>
      <c r="E371" s="108" t="s">
        <v>40</v>
      </c>
      <c r="F371" s="108"/>
      <c r="G371" s="14" t="s">
        <v>8</v>
      </c>
      <c r="H371" s="13" t="s">
        <v>9</v>
      </c>
      <c r="I371" s="13" t="s">
        <v>10</v>
      </c>
      <c r="J371" s="13" t="s">
        <v>11</v>
      </c>
    </row>
    <row r="372" spans="1:10" ht="25.5" x14ac:dyDescent="0.2">
      <c r="A372" s="67" t="s">
        <v>39</v>
      </c>
      <c r="B372" s="12">
        <v>102180</v>
      </c>
      <c r="C372" s="67" t="s">
        <v>16</v>
      </c>
      <c r="D372" s="67" t="s">
        <v>331</v>
      </c>
      <c r="E372" s="109"/>
      <c r="F372" s="109"/>
      <c r="G372" s="49" t="s">
        <v>15</v>
      </c>
      <c r="H372" s="50">
        <v>1</v>
      </c>
      <c r="I372" s="48">
        <f>SUM(J373:J379)</f>
        <v>503.25</v>
      </c>
      <c r="J372" s="48">
        <f>I372</f>
        <v>503.25</v>
      </c>
    </row>
    <row r="373" spans="1:10" x14ac:dyDescent="0.2">
      <c r="A373" s="86" t="s">
        <v>42</v>
      </c>
      <c r="B373" s="20">
        <v>10506</v>
      </c>
      <c r="C373" s="86" t="s">
        <v>16</v>
      </c>
      <c r="D373" s="86" t="s">
        <v>332</v>
      </c>
      <c r="E373" s="107"/>
      <c r="F373" s="107"/>
      <c r="G373" s="53" t="s">
        <v>163</v>
      </c>
      <c r="H373" s="54">
        <v>1</v>
      </c>
      <c r="I373" s="47">
        <v>390.63</v>
      </c>
      <c r="J373" s="47">
        <f t="shared" ref="J373:J377" si="51">ROUND(H373*I373,2)</f>
        <v>390.63</v>
      </c>
    </row>
    <row r="374" spans="1:10" ht="38.25" x14ac:dyDescent="0.2">
      <c r="A374" s="86" t="s">
        <v>42</v>
      </c>
      <c r="B374" s="20">
        <v>11950</v>
      </c>
      <c r="C374" s="86" t="s">
        <v>16</v>
      </c>
      <c r="D374" s="86" t="s">
        <v>333</v>
      </c>
      <c r="E374" s="107"/>
      <c r="F374" s="107"/>
      <c r="G374" s="53" t="s">
        <v>17</v>
      </c>
      <c r="H374" s="54">
        <v>1.91</v>
      </c>
      <c r="I374" s="47">
        <v>0.39</v>
      </c>
      <c r="J374" s="47">
        <f t="shared" si="51"/>
        <v>0.74</v>
      </c>
    </row>
    <row r="375" spans="1:10" s="37" customFormat="1" x14ac:dyDescent="0.2">
      <c r="A375" s="86" t="s">
        <v>42</v>
      </c>
      <c r="B375" s="20">
        <v>34360</v>
      </c>
      <c r="C375" s="86" t="s">
        <v>16</v>
      </c>
      <c r="D375" s="86" t="s">
        <v>334</v>
      </c>
      <c r="E375" s="107"/>
      <c r="F375" s="107"/>
      <c r="G375" s="53" t="s">
        <v>21</v>
      </c>
      <c r="H375" s="54">
        <v>0.83899999999999997</v>
      </c>
      <c r="I375" s="47">
        <v>41.11</v>
      </c>
      <c r="J375" s="47">
        <f t="shared" si="51"/>
        <v>34.49</v>
      </c>
    </row>
    <row r="376" spans="1:10" s="37" customFormat="1" ht="25.5" x14ac:dyDescent="0.2">
      <c r="A376" s="86" t="s">
        <v>42</v>
      </c>
      <c r="B376" s="20">
        <v>39432</v>
      </c>
      <c r="C376" s="86" t="s">
        <v>16</v>
      </c>
      <c r="D376" s="86" t="s">
        <v>335</v>
      </c>
      <c r="E376" s="107"/>
      <c r="F376" s="107"/>
      <c r="G376" s="53" t="s">
        <v>18</v>
      </c>
      <c r="H376" s="54">
        <v>2.6030000000000002</v>
      </c>
      <c r="I376" s="47">
        <v>2.94</v>
      </c>
      <c r="J376" s="47">
        <f t="shared" si="51"/>
        <v>7.65</v>
      </c>
    </row>
    <row r="377" spans="1:10" s="37" customFormat="1" x14ac:dyDescent="0.2">
      <c r="A377" s="86" t="s">
        <v>42</v>
      </c>
      <c r="B377" s="20">
        <v>39961</v>
      </c>
      <c r="C377" s="86" t="s">
        <v>16</v>
      </c>
      <c r="D377" s="86" t="s">
        <v>330</v>
      </c>
      <c r="E377" s="107"/>
      <c r="F377" s="107"/>
      <c r="G377" s="53" t="s">
        <v>17</v>
      </c>
      <c r="H377" s="54">
        <v>0.34549999999999997</v>
      </c>
      <c r="I377" s="47">
        <v>26.27</v>
      </c>
      <c r="J377" s="47">
        <f t="shared" si="51"/>
        <v>9.08</v>
      </c>
    </row>
    <row r="378" spans="1:10" ht="25.5" x14ac:dyDescent="0.2">
      <c r="A378" s="68" t="s">
        <v>38</v>
      </c>
      <c r="B378" s="8">
        <v>88316</v>
      </c>
      <c r="C378" s="68" t="s">
        <v>16</v>
      </c>
      <c r="D378" s="87" t="s">
        <v>36</v>
      </c>
      <c r="E378" s="112"/>
      <c r="F378" s="112"/>
      <c r="G378" s="51" t="s">
        <v>34</v>
      </c>
      <c r="H378" s="52">
        <v>1.4684999999999999</v>
      </c>
      <c r="I378" s="46">
        <v>18.16</v>
      </c>
      <c r="J378" s="46">
        <f t="shared" ref="J378:J379" si="52">ROUND(H378*I378,2)</f>
        <v>26.67</v>
      </c>
    </row>
    <row r="379" spans="1:10" ht="25.5" x14ac:dyDescent="0.2">
      <c r="A379" s="68" t="s">
        <v>38</v>
      </c>
      <c r="B379" s="8">
        <v>88325</v>
      </c>
      <c r="C379" s="68" t="s">
        <v>16</v>
      </c>
      <c r="D379" s="87" t="s">
        <v>336</v>
      </c>
      <c r="E379" s="112"/>
      <c r="F379" s="112"/>
      <c r="G379" s="51" t="s">
        <v>34</v>
      </c>
      <c r="H379" s="52">
        <v>1.5106999999999999</v>
      </c>
      <c r="I379" s="46">
        <v>22.5</v>
      </c>
      <c r="J379" s="46">
        <f t="shared" si="52"/>
        <v>33.99</v>
      </c>
    </row>
    <row r="380" spans="1:10" x14ac:dyDescent="0.2">
      <c r="A380" s="69"/>
      <c r="B380" s="69"/>
      <c r="C380" s="69"/>
      <c r="D380" s="69"/>
      <c r="E380" s="69" t="s">
        <v>33</v>
      </c>
      <c r="F380" s="4">
        <f>SUM(J378:J379)*0.653</f>
        <v>39.610980000000005</v>
      </c>
      <c r="G380" s="69" t="s">
        <v>32</v>
      </c>
      <c r="H380" s="4">
        <v>0</v>
      </c>
      <c r="I380" s="69" t="s">
        <v>31</v>
      </c>
      <c r="J380" s="4">
        <f>F380</f>
        <v>39.610980000000005</v>
      </c>
    </row>
    <row r="381" spans="1:10" x14ac:dyDescent="0.2">
      <c r="A381" s="69"/>
      <c r="B381" s="69"/>
      <c r="C381" s="69"/>
      <c r="D381" s="69"/>
      <c r="E381" s="69" t="s">
        <v>30</v>
      </c>
      <c r="F381" s="4">
        <f>I372*0.2768</f>
        <v>139.2996</v>
      </c>
      <c r="G381" s="69"/>
      <c r="H381" s="110" t="s">
        <v>29</v>
      </c>
      <c r="I381" s="110"/>
      <c r="J381" s="4">
        <f>F381+I372</f>
        <v>642.54960000000005</v>
      </c>
    </row>
    <row r="382" spans="1:10" s="37" customFormat="1" ht="15" thickBot="1" x14ac:dyDescent="0.25">
      <c r="A382" s="60"/>
      <c r="B382" s="60"/>
      <c r="C382" s="60"/>
      <c r="D382" s="60"/>
      <c r="E382" s="58"/>
      <c r="F382" s="59"/>
      <c r="G382" s="58"/>
      <c r="H382" s="58"/>
      <c r="I382" s="60" t="s">
        <v>28</v>
      </c>
      <c r="J382" s="61">
        <f>J381</f>
        <v>642.54960000000005</v>
      </c>
    </row>
    <row r="383" spans="1:10" s="37" customFormat="1" ht="15" x14ac:dyDescent="0.2">
      <c r="A383" s="101" t="s">
        <v>172</v>
      </c>
      <c r="B383" s="13" t="s">
        <v>5</v>
      </c>
      <c r="C383" s="101" t="s">
        <v>6</v>
      </c>
      <c r="D383" s="101" t="s">
        <v>7</v>
      </c>
      <c r="E383" s="108" t="s">
        <v>40</v>
      </c>
      <c r="F383" s="108"/>
      <c r="G383" s="14" t="s">
        <v>8</v>
      </c>
      <c r="H383" s="13" t="s">
        <v>9</v>
      </c>
      <c r="I383" s="13" t="s">
        <v>10</v>
      </c>
      <c r="J383" s="13" t="s">
        <v>11</v>
      </c>
    </row>
    <row r="384" spans="1:10" s="37" customFormat="1" ht="25.5" x14ac:dyDescent="0.2">
      <c r="A384" s="102" t="s">
        <v>39</v>
      </c>
      <c r="B384" s="12">
        <v>150491</v>
      </c>
      <c r="C384" s="102" t="s">
        <v>158</v>
      </c>
      <c r="D384" s="102" t="s">
        <v>674</v>
      </c>
      <c r="E384" s="109"/>
      <c r="F384" s="109"/>
      <c r="G384" s="49" t="s">
        <v>8</v>
      </c>
      <c r="H384" s="50">
        <v>1</v>
      </c>
      <c r="I384" s="48">
        <f>SUM(J385:J388)</f>
        <v>1400.3899999999999</v>
      </c>
      <c r="J384" s="48">
        <f>I384</f>
        <v>1400.3899999999999</v>
      </c>
    </row>
    <row r="385" spans="1:10" s="37" customFormat="1" ht="51.75" customHeight="1" x14ac:dyDescent="0.2">
      <c r="A385" s="99" t="s">
        <v>42</v>
      </c>
      <c r="B385" s="20">
        <v>3104</v>
      </c>
      <c r="C385" s="99" t="s">
        <v>16</v>
      </c>
      <c r="D385" s="99" t="s">
        <v>675</v>
      </c>
      <c r="E385" s="107"/>
      <c r="F385" s="107"/>
      <c r="G385" s="53" t="s">
        <v>27</v>
      </c>
      <c r="H385" s="54">
        <v>1</v>
      </c>
      <c r="I385" s="47">
        <v>146.59</v>
      </c>
      <c r="J385" s="47">
        <f t="shared" ref="J385:J387" si="53">ROUND(H385*I385,2)</f>
        <v>146.59</v>
      </c>
    </row>
    <row r="386" spans="1:10" s="37" customFormat="1" ht="27.75" customHeight="1" x14ac:dyDescent="0.2">
      <c r="A386" s="99" t="s">
        <v>42</v>
      </c>
      <c r="B386" s="20">
        <v>5031</v>
      </c>
      <c r="C386" s="99" t="s">
        <v>16</v>
      </c>
      <c r="D386" s="99" t="s">
        <v>676</v>
      </c>
      <c r="E386" s="107"/>
      <c r="F386" s="107"/>
      <c r="G386" s="53" t="s">
        <v>163</v>
      </c>
      <c r="H386" s="54">
        <v>2.1</v>
      </c>
      <c r="I386" s="47">
        <v>548.5</v>
      </c>
      <c r="J386" s="47">
        <f t="shared" si="53"/>
        <v>1151.8499999999999</v>
      </c>
    </row>
    <row r="387" spans="1:10" s="37" customFormat="1" ht="27.75" customHeight="1" x14ac:dyDescent="0.2">
      <c r="A387" s="103" t="s">
        <v>38</v>
      </c>
      <c r="B387" s="8">
        <v>88316</v>
      </c>
      <c r="C387" s="103" t="s">
        <v>16</v>
      </c>
      <c r="D387" s="103" t="s">
        <v>36</v>
      </c>
      <c r="E387" s="112"/>
      <c r="F387" s="112"/>
      <c r="G387" s="51" t="s">
        <v>34</v>
      </c>
      <c r="H387" s="52">
        <v>2.0209999999999999</v>
      </c>
      <c r="I387" s="46">
        <v>18.16</v>
      </c>
      <c r="J387" s="46">
        <f t="shared" si="53"/>
        <v>36.700000000000003</v>
      </c>
    </row>
    <row r="388" spans="1:10" s="37" customFormat="1" ht="25.5" x14ac:dyDescent="0.2">
      <c r="A388" s="103" t="s">
        <v>38</v>
      </c>
      <c r="B388" s="8">
        <v>88325</v>
      </c>
      <c r="C388" s="103" t="s">
        <v>16</v>
      </c>
      <c r="D388" s="103" t="s">
        <v>336</v>
      </c>
      <c r="E388" s="112"/>
      <c r="F388" s="112"/>
      <c r="G388" s="51" t="s">
        <v>34</v>
      </c>
      <c r="H388" s="52">
        <v>2.9</v>
      </c>
      <c r="I388" s="46">
        <v>22.5</v>
      </c>
      <c r="J388" s="46">
        <f t="shared" ref="J388" si="54">ROUND(H388*I388,2)</f>
        <v>65.25</v>
      </c>
    </row>
    <row r="389" spans="1:10" s="37" customFormat="1" x14ac:dyDescent="0.2">
      <c r="A389" s="100"/>
      <c r="B389" s="100"/>
      <c r="C389" s="100"/>
      <c r="D389" s="100"/>
      <c r="E389" s="100" t="s">
        <v>33</v>
      </c>
      <c r="F389" s="4">
        <f>SUM(J387:J388)*0.653</f>
        <v>66.573350000000005</v>
      </c>
      <c r="G389" s="100" t="s">
        <v>32</v>
      </c>
      <c r="H389" s="4">
        <v>0</v>
      </c>
      <c r="I389" s="100" t="s">
        <v>31</v>
      </c>
      <c r="J389" s="4">
        <f>F389</f>
        <v>66.573350000000005</v>
      </c>
    </row>
    <row r="390" spans="1:10" s="37" customFormat="1" x14ac:dyDescent="0.2">
      <c r="A390" s="100"/>
      <c r="B390" s="100"/>
      <c r="C390" s="100"/>
      <c r="D390" s="100"/>
      <c r="E390" s="100" t="s">
        <v>30</v>
      </c>
      <c r="F390" s="4">
        <f>I384*0.2768</f>
        <v>387.62795199999994</v>
      </c>
      <c r="G390" s="100"/>
      <c r="H390" s="110" t="s">
        <v>29</v>
      </c>
      <c r="I390" s="110"/>
      <c r="J390" s="4">
        <f>F390+I384</f>
        <v>1788.0179519999997</v>
      </c>
    </row>
    <row r="391" spans="1:10" s="37" customFormat="1" ht="15" thickBot="1" x14ac:dyDescent="0.25">
      <c r="A391" s="60"/>
      <c r="B391" s="60"/>
      <c r="C391" s="60"/>
      <c r="D391" s="60"/>
      <c r="E391" s="58"/>
      <c r="F391" s="59"/>
      <c r="G391" s="58"/>
      <c r="H391" s="58"/>
      <c r="I391" s="60" t="s">
        <v>28</v>
      </c>
      <c r="J391" s="61">
        <f>J390</f>
        <v>1788.0179519999997</v>
      </c>
    </row>
    <row r="392" spans="1:10" s="37" customFormat="1" ht="15" x14ac:dyDescent="0.2">
      <c r="A392" s="101" t="s">
        <v>173</v>
      </c>
      <c r="B392" s="13" t="s">
        <v>5</v>
      </c>
      <c r="C392" s="101" t="s">
        <v>6</v>
      </c>
      <c r="D392" s="101" t="s">
        <v>7</v>
      </c>
      <c r="E392" s="108" t="s">
        <v>40</v>
      </c>
      <c r="F392" s="108"/>
      <c r="G392" s="14" t="s">
        <v>8</v>
      </c>
      <c r="H392" s="13" t="s">
        <v>9</v>
      </c>
      <c r="I392" s="13" t="s">
        <v>10</v>
      </c>
      <c r="J392" s="13" t="s">
        <v>11</v>
      </c>
    </row>
    <row r="393" spans="1:10" s="37" customFormat="1" ht="25.5" x14ac:dyDescent="0.2">
      <c r="A393" s="102" t="s">
        <v>39</v>
      </c>
      <c r="B393" s="12">
        <v>102181</v>
      </c>
      <c r="C393" s="102" t="s">
        <v>16</v>
      </c>
      <c r="D393" s="102" t="s">
        <v>677</v>
      </c>
      <c r="E393" s="109"/>
      <c r="F393" s="109"/>
      <c r="G393" s="49" t="s">
        <v>15</v>
      </c>
      <c r="H393" s="50">
        <v>1</v>
      </c>
      <c r="I393" s="48">
        <f>SUM(J394:J400)</f>
        <v>610.37</v>
      </c>
      <c r="J393" s="48">
        <f>I393</f>
        <v>610.37</v>
      </c>
    </row>
    <row r="394" spans="1:10" s="37" customFormat="1" x14ac:dyDescent="0.2">
      <c r="A394" s="99" t="s">
        <v>42</v>
      </c>
      <c r="B394" s="20">
        <v>10507</v>
      </c>
      <c r="C394" s="99" t="s">
        <v>16</v>
      </c>
      <c r="D394" s="99" t="s">
        <v>678</v>
      </c>
      <c r="E394" s="107"/>
      <c r="F394" s="107"/>
      <c r="G394" s="53" t="s">
        <v>163</v>
      </c>
      <c r="H394" s="54">
        <v>1</v>
      </c>
      <c r="I394" s="47">
        <v>507.11</v>
      </c>
      <c r="J394" s="47">
        <f t="shared" ref="J394:J398" si="55">ROUND(H394*I394,2)</f>
        <v>507.11</v>
      </c>
    </row>
    <row r="395" spans="1:10" s="37" customFormat="1" ht="38.25" x14ac:dyDescent="0.2">
      <c r="A395" s="99" t="s">
        <v>42</v>
      </c>
      <c r="B395" s="20">
        <v>11950</v>
      </c>
      <c r="C395" s="99" t="s">
        <v>16</v>
      </c>
      <c r="D395" s="99" t="s">
        <v>333</v>
      </c>
      <c r="E395" s="107"/>
      <c r="F395" s="107"/>
      <c r="G395" s="53" t="s">
        <v>17</v>
      </c>
      <c r="H395" s="54">
        <v>1.7050000000000001</v>
      </c>
      <c r="I395" s="47">
        <v>0.39</v>
      </c>
      <c r="J395" s="47">
        <f t="shared" si="55"/>
        <v>0.66</v>
      </c>
    </row>
    <row r="396" spans="1:10" s="37" customFormat="1" x14ac:dyDescent="0.2">
      <c r="A396" s="99" t="s">
        <v>42</v>
      </c>
      <c r="B396" s="20">
        <v>34360</v>
      </c>
      <c r="C396" s="99" t="s">
        <v>16</v>
      </c>
      <c r="D396" s="99" t="s">
        <v>334</v>
      </c>
      <c r="E396" s="107"/>
      <c r="F396" s="107"/>
      <c r="G396" s="53" t="s">
        <v>21</v>
      </c>
      <c r="H396" s="54">
        <v>0.748</v>
      </c>
      <c r="I396" s="47">
        <v>41.11</v>
      </c>
      <c r="J396" s="47">
        <f t="shared" si="55"/>
        <v>30.75</v>
      </c>
    </row>
    <row r="397" spans="1:10" s="37" customFormat="1" ht="25.5" x14ac:dyDescent="0.2">
      <c r="A397" s="99" t="s">
        <v>42</v>
      </c>
      <c r="B397" s="20">
        <v>39432</v>
      </c>
      <c r="C397" s="99" t="s">
        <v>16</v>
      </c>
      <c r="D397" s="99" t="s">
        <v>335</v>
      </c>
      <c r="E397" s="107"/>
      <c r="F397" s="107"/>
      <c r="G397" s="53" t="s">
        <v>18</v>
      </c>
      <c r="H397" s="54">
        <v>2.3210000000000002</v>
      </c>
      <c r="I397" s="47">
        <v>2.94</v>
      </c>
      <c r="J397" s="47">
        <f t="shared" si="55"/>
        <v>6.82</v>
      </c>
    </row>
    <row r="398" spans="1:10" s="37" customFormat="1" x14ac:dyDescent="0.2">
      <c r="A398" s="99" t="s">
        <v>42</v>
      </c>
      <c r="B398" s="20">
        <v>39961</v>
      </c>
      <c r="C398" s="99" t="s">
        <v>16</v>
      </c>
      <c r="D398" s="99" t="s">
        <v>330</v>
      </c>
      <c r="E398" s="107"/>
      <c r="F398" s="107"/>
      <c r="G398" s="53" t="s">
        <v>17</v>
      </c>
      <c r="H398" s="54">
        <v>0.30869999999999997</v>
      </c>
      <c r="I398" s="47">
        <v>26.27</v>
      </c>
      <c r="J398" s="47">
        <f t="shared" si="55"/>
        <v>8.11</v>
      </c>
    </row>
    <row r="399" spans="1:10" s="37" customFormat="1" ht="25.5" x14ac:dyDescent="0.2">
      <c r="A399" s="103" t="s">
        <v>38</v>
      </c>
      <c r="B399" s="8">
        <v>88316</v>
      </c>
      <c r="C399" s="103" t="s">
        <v>16</v>
      </c>
      <c r="D399" s="103" t="s">
        <v>36</v>
      </c>
      <c r="E399" s="112"/>
      <c r="F399" s="112"/>
      <c r="G399" s="51" t="s">
        <v>34</v>
      </c>
      <c r="H399" s="52">
        <v>1.3779999999999999</v>
      </c>
      <c r="I399" s="46">
        <v>18.16</v>
      </c>
      <c r="J399" s="46">
        <f t="shared" ref="J399:J400" si="56">ROUND(H399*I399,2)</f>
        <v>25.02</v>
      </c>
    </row>
    <row r="400" spans="1:10" s="37" customFormat="1" ht="25.5" x14ac:dyDescent="0.2">
      <c r="A400" s="103" t="s">
        <v>38</v>
      </c>
      <c r="B400" s="8">
        <v>88325</v>
      </c>
      <c r="C400" s="103" t="s">
        <v>16</v>
      </c>
      <c r="D400" s="103" t="s">
        <v>336</v>
      </c>
      <c r="E400" s="112"/>
      <c r="F400" s="112"/>
      <c r="G400" s="51" t="s">
        <v>34</v>
      </c>
      <c r="H400" s="52">
        <v>1.4177</v>
      </c>
      <c r="I400" s="46">
        <v>22.5</v>
      </c>
      <c r="J400" s="46">
        <f t="shared" si="56"/>
        <v>31.9</v>
      </c>
    </row>
    <row r="401" spans="1:10" s="37" customFormat="1" x14ac:dyDescent="0.2">
      <c r="A401" s="100"/>
      <c r="B401" s="100"/>
      <c r="C401" s="100"/>
      <c r="D401" s="100"/>
      <c r="E401" s="100" t="s">
        <v>33</v>
      </c>
      <c r="F401" s="4">
        <f>SUM(J399:J400)*0.653</f>
        <v>37.168760000000006</v>
      </c>
      <c r="G401" s="100" t="s">
        <v>32</v>
      </c>
      <c r="H401" s="4">
        <v>0</v>
      </c>
      <c r="I401" s="100" t="s">
        <v>31</v>
      </c>
      <c r="J401" s="4">
        <f>F401</f>
        <v>37.168760000000006</v>
      </c>
    </row>
    <row r="402" spans="1:10" s="37" customFormat="1" x14ac:dyDescent="0.2">
      <c r="A402" s="100"/>
      <c r="B402" s="100"/>
      <c r="C402" s="100"/>
      <c r="D402" s="100"/>
      <c r="E402" s="100" t="s">
        <v>30</v>
      </c>
      <c r="F402" s="4">
        <f>I393*0.2768</f>
        <v>168.95041599999999</v>
      </c>
      <c r="G402" s="100"/>
      <c r="H402" s="110" t="s">
        <v>29</v>
      </c>
      <c r="I402" s="110"/>
      <c r="J402" s="4">
        <f>F402+I393</f>
        <v>779.32041600000002</v>
      </c>
    </row>
    <row r="403" spans="1:10" s="37" customFormat="1" ht="15" thickBot="1" x14ac:dyDescent="0.25">
      <c r="A403" s="60"/>
      <c r="B403" s="60"/>
      <c r="C403" s="60"/>
      <c r="D403" s="60"/>
      <c r="E403" s="58"/>
      <c r="F403" s="59"/>
      <c r="G403" s="58"/>
      <c r="H403" s="58"/>
      <c r="I403" s="60" t="s">
        <v>28</v>
      </c>
      <c r="J403" s="61">
        <f>J402</f>
        <v>779.32041600000002</v>
      </c>
    </row>
    <row r="404" spans="1:10" ht="15" x14ac:dyDescent="0.2">
      <c r="A404" s="71" t="s">
        <v>174</v>
      </c>
      <c r="B404" s="13" t="s">
        <v>5</v>
      </c>
      <c r="C404" s="71" t="s">
        <v>6</v>
      </c>
      <c r="D404" s="71" t="s">
        <v>7</v>
      </c>
      <c r="E404" s="108" t="s">
        <v>40</v>
      </c>
      <c r="F404" s="108"/>
      <c r="G404" s="14" t="s">
        <v>8</v>
      </c>
      <c r="H404" s="13" t="s">
        <v>9</v>
      </c>
      <c r="I404" s="13" t="s">
        <v>10</v>
      </c>
      <c r="J404" s="13" t="s">
        <v>11</v>
      </c>
    </row>
    <row r="405" spans="1:10" ht="17.25" customHeight="1" x14ac:dyDescent="0.2">
      <c r="A405" s="67" t="s">
        <v>39</v>
      </c>
      <c r="B405" s="12">
        <v>150491</v>
      </c>
      <c r="C405" s="67" t="s">
        <v>158</v>
      </c>
      <c r="D405" s="67" t="s">
        <v>337</v>
      </c>
      <c r="E405" s="109"/>
      <c r="F405" s="109"/>
      <c r="G405" s="49" t="s">
        <v>8</v>
      </c>
      <c r="H405" s="50">
        <v>1</v>
      </c>
      <c r="I405" s="48">
        <f>SUM(J406:J408)</f>
        <v>1710.7600000000002</v>
      </c>
      <c r="J405" s="48">
        <f>I405</f>
        <v>1710.7600000000002</v>
      </c>
    </row>
    <row r="406" spans="1:10" ht="25.5" x14ac:dyDescent="0.2">
      <c r="A406" s="87" t="s">
        <v>38</v>
      </c>
      <c r="B406" s="8">
        <v>102189</v>
      </c>
      <c r="C406" s="68" t="s">
        <v>16</v>
      </c>
      <c r="D406" s="68" t="s">
        <v>338</v>
      </c>
      <c r="E406" s="68"/>
      <c r="F406" s="68"/>
      <c r="G406" s="51" t="s">
        <v>182</v>
      </c>
      <c r="H406" s="52">
        <v>1</v>
      </c>
      <c r="I406" s="46">
        <v>227.68</v>
      </c>
      <c r="J406" s="46">
        <f t="shared" ref="J406:J408" si="57">ROUND(H406*I406,2)</f>
        <v>227.68</v>
      </c>
    </row>
    <row r="407" spans="1:10" ht="25.5" x14ac:dyDescent="0.2">
      <c r="A407" s="68" t="s">
        <v>38</v>
      </c>
      <c r="B407" s="8">
        <v>102188</v>
      </c>
      <c r="C407" s="68" t="s">
        <v>16</v>
      </c>
      <c r="D407" s="68" t="s">
        <v>339</v>
      </c>
      <c r="E407" s="112"/>
      <c r="F407" s="112"/>
      <c r="G407" s="51" t="s">
        <v>182</v>
      </c>
      <c r="H407" s="52">
        <v>1</v>
      </c>
      <c r="I407" s="46">
        <v>862.96</v>
      </c>
      <c r="J407" s="46">
        <f t="shared" si="57"/>
        <v>862.96</v>
      </c>
    </row>
    <row r="408" spans="1:10" ht="25.5" x14ac:dyDescent="0.2">
      <c r="A408" s="68" t="s">
        <v>38</v>
      </c>
      <c r="B408" s="8">
        <v>100874</v>
      </c>
      <c r="C408" s="68" t="s">
        <v>16</v>
      </c>
      <c r="D408" s="68" t="s">
        <v>340</v>
      </c>
      <c r="E408" s="112"/>
      <c r="F408" s="112"/>
      <c r="G408" s="51" t="s">
        <v>182</v>
      </c>
      <c r="H408" s="52">
        <v>2</v>
      </c>
      <c r="I408" s="46">
        <v>310.06</v>
      </c>
      <c r="J408" s="46">
        <f t="shared" si="57"/>
        <v>620.12</v>
      </c>
    </row>
    <row r="409" spans="1:10" x14ac:dyDescent="0.2">
      <c r="A409" s="69"/>
      <c r="B409" s="69"/>
      <c r="C409" s="69"/>
      <c r="D409" s="69"/>
      <c r="E409" s="69" t="s">
        <v>33</v>
      </c>
      <c r="F409" s="4">
        <f>SUM(J407:J408)*0.653</f>
        <v>968.45123999999998</v>
      </c>
      <c r="G409" s="69" t="s">
        <v>32</v>
      </c>
      <c r="H409" s="4">
        <v>0</v>
      </c>
      <c r="I409" s="69" t="s">
        <v>31</v>
      </c>
      <c r="J409" s="4">
        <f>F409</f>
        <v>968.45123999999998</v>
      </c>
    </row>
    <row r="410" spans="1:10" x14ac:dyDescent="0.2">
      <c r="A410" s="69"/>
      <c r="B410" s="69"/>
      <c r="C410" s="69"/>
      <c r="D410" s="69"/>
      <c r="E410" s="69" t="s">
        <v>30</v>
      </c>
      <c r="F410" s="4">
        <f>I405*0.2768</f>
        <v>473.53836800000005</v>
      </c>
      <c r="G410" s="69"/>
      <c r="H410" s="110" t="s">
        <v>29</v>
      </c>
      <c r="I410" s="110"/>
      <c r="J410" s="4">
        <f>F410+I405</f>
        <v>2184.2983680000002</v>
      </c>
    </row>
    <row r="411" spans="1:10" ht="15" thickBot="1" x14ac:dyDescent="0.25">
      <c r="A411" s="60"/>
      <c r="B411" s="60"/>
      <c r="C411" s="60"/>
      <c r="D411" s="60"/>
      <c r="E411" s="58"/>
      <c r="F411" s="59"/>
      <c r="G411" s="58"/>
      <c r="H411" s="58"/>
      <c r="I411" s="60" t="s">
        <v>28</v>
      </c>
      <c r="J411" s="61">
        <f>J410</f>
        <v>2184.2983680000002</v>
      </c>
    </row>
    <row r="412" spans="1:10" ht="15" x14ac:dyDescent="0.2">
      <c r="A412" s="71" t="s">
        <v>175</v>
      </c>
      <c r="B412" s="13" t="s">
        <v>5</v>
      </c>
      <c r="C412" s="71" t="s">
        <v>6</v>
      </c>
      <c r="D412" s="71" t="s">
        <v>7</v>
      </c>
      <c r="E412" s="108" t="s">
        <v>40</v>
      </c>
      <c r="F412" s="108"/>
      <c r="G412" s="14" t="s">
        <v>8</v>
      </c>
      <c r="H412" s="13" t="s">
        <v>9</v>
      </c>
      <c r="I412" s="13" t="s">
        <v>10</v>
      </c>
      <c r="J412" s="13" t="s">
        <v>11</v>
      </c>
    </row>
    <row r="413" spans="1:10" ht="25.5" x14ac:dyDescent="0.2">
      <c r="A413" s="67" t="s">
        <v>39</v>
      </c>
      <c r="B413" s="12">
        <v>90843</v>
      </c>
      <c r="C413" s="67" t="s">
        <v>16</v>
      </c>
      <c r="D413" s="67" t="s">
        <v>341</v>
      </c>
      <c r="E413" s="109"/>
      <c r="F413" s="109"/>
      <c r="G413" s="49" t="s">
        <v>8</v>
      </c>
      <c r="H413" s="50">
        <v>1</v>
      </c>
      <c r="I413" s="48">
        <f>SUM(J414:J417)</f>
        <v>832.99000000000012</v>
      </c>
      <c r="J413" s="48">
        <f>I413</f>
        <v>832.99000000000012</v>
      </c>
    </row>
    <row r="414" spans="1:10" s="37" customFormat="1" ht="25.5" x14ac:dyDescent="0.2">
      <c r="A414" s="87" t="s">
        <v>38</v>
      </c>
      <c r="B414" s="8">
        <v>90806</v>
      </c>
      <c r="C414" s="68" t="s">
        <v>16</v>
      </c>
      <c r="D414" s="87" t="s">
        <v>342</v>
      </c>
      <c r="E414" s="68"/>
      <c r="F414" s="68"/>
      <c r="G414" s="51" t="s">
        <v>17</v>
      </c>
      <c r="H414" s="52">
        <v>1</v>
      </c>
      <c r="I414" s="46">
        <v>289.47000000000003</v>
      </c>
      <c r="J414" s="46">
        <f t="shared" ref="J414:J417" si="58">ROUND(H414*I414,2)</f>
        <v>289.47000000000003</v>
      </c>
    </row>
    <row r="415" spans="1:10" ht="38.25" x14ac:dyDescent="0.2">
      <c r="A415" s="87" t="s">
        <v>38</v>
      </c>
      <c r="B415" s="8">
        <v>90822</v>
      </c>
      <c r="C415" s="68" t="s">
        <v>16</v>
      </c>
      <c r="D415" s="87" t="s">
        <v>343</v>
      </c>
      <c r="E415" s="68"/>
      <c r="F415" s="68"/>
      <c r="G415" s="51" t="s">
        <v>17</v>
      </c>
      <c r="H415" s="52">
        <v>1</v>
      </c>
      <c r="I415" s="46">
        <v>313.92</v>
      </c>
      <c r="J415" s="46">
        <f t="shared" si="58"/>
        <v>313.92</v>
      </c>
    </row>
    <row r="416" spans="1:10" ht="38.25" x14ac:dyDescent="0.2">
      <c r="A416" s="68" t="s">
        <v>38</v>
      </c>
      <c r="B416" s="8">
        <v>90830</v>
      </c>
      <c r="C416" s="68" t="s">
        <v>16</v>
      </c>
      <c r="D416" s="87" t="s">
        <v>344</v>
      </c>
      <c r="E416" s="112"/>
      <c r="F416" s="112"/>
      <c r="G416" s="51" t="s">
        <v>17</v>
      </c>
      <c r="H416" s="52">
        <v>1</v>
      </c>
      <c r="I416" s="46">
        <v>156.6</v>
      </c>
      <c r="J416" s="46">
        <f t="shared" si="58"/>
        <v>156.6</v>
      </c>
    </row>
    <row r="417" spans="1:10" ht="25.5" x14ac:dyDescent="0.2">
      <c r="A417" s="68" t="s">
        <v>38</v>
      </c>
      <c r="B417" s="8">
        <v>100659</v>
      </c>
      <c r="C417" s="68" t="s">
        <v>16</v>
      </c>
      <c r="D417" s="87" t="s">
        <v>345</v>
      </c>
      <c r="E417" s="112"/>
      <c r="F417" s="112"/>
      <c r="G417" s="51" t="s">
        <v>18</v>
      </c>
      <c r="H417" s="52">
        <v>10</v>
      </c>
      <c r="I417" s="46">
        <v>7.3</v>
      </c>
      <c r="J417" s="46">
        <f t="shared" si="58"/>
        <v>73</v>
      </c>
    </row>
    <row r="418" spans="1:10" x14ac:dyDescent="0.2">
      <c r="A418" s="69"/>
      <c r="B418" s="69"/>
      <c r="C418" s="69"/>
      <c r="D418" s="69"/>
      <c r="E418" s="69" t="s">
        <v>33</v>
      </c>
      <c r="F418" s="4">
        <f>SUM(J416:J417)*0.653</f>
        <v>149.9288</v>
      </c>
      <c r="G418" s="69" t="s">
        <v>32</v>
      </c>
      <c r="H418" s="4">
        <v>0</v>
      </c>
      <c r="I418" s="69" t="s">
        <v>31</v>
      </c>
      <c r="J418" s="4">
        <f>F418</f>
        <v>149.9288</v>
      </c>
    </row>
    <row r="419" spans="1:10" x14ac:dyDescent="0.2">
      <c r="A419" s="69"/>
      <c r="B419" s="69"/>
      <c r="C419" s="69"/>
      <c r="D419" s="69"/>
      <c r="E419" s="69" t="s">
        <v>30</v>
      </c>
      <c r="F419" s="4">
        <f>I413*0.2768</f>
        <v>230.57163200000002</v>
      </c>
      <c r="G419" s="69"/>
      <c r="H419" s="110" t="s">
        <v>29</v>
      </c>
      <c r="I419" s="110"/>
      <c r="J419" s="4">
        <f>F419+I413</f>
        <v>1063.5616320000001</v>
      </c>
    </row>
    <row r="420" spans="1:10" ht="15" thickBot="1" x14ac:dyDescent="0.25">
      <c r="A420" s="60"/>
      <c r="B420" s="60"/>
      <c r="C420" s="60"/>
      <c r="D420" s="60"/>
      <c r="E420" s="58"/>
      <c r="F420" s="59"/>
      <c r="G420" s="58"/>
      <c r="H420" s="58"/>
      <c r="I420" s="60" t="s">
        <v>28</v>
      </c>
      <c r="J420" s="61">
        <f>J419</f>
        <v>1063.5616320000001</v>
      </c>
    </row>
    <row r="421" spans="1:10" ht="15" x14ac:dyDescent="0.2">
      <c r="A421" s="71" t="s">
        <v>177</v>
      </c>
      <c r="B421" s="13" t="s">
        <v>5</v>
      </c>
      <c r="C421" s="71" t="s">
        <v>6</v>
      </c>
      <c r="D421" s="71" t="s">
        <v>7</v>
      </c>
      <c r="E421" s="108" t="s">
        <v>40</v>
      </c>
      <c r="F421" s="108"/>
      <c r="G421" s="14" t="s">
        <v>8</v>
      </c>
      <c r="H421" s="13" t="s">
        <v>9</v>
      </c>
      <c r="I421" s="13" t="s">
        <v>10</v>
      </c>
      <c r="J421" s="13" t="s">
        <v>11</v>
      </c>
    </row>
    <row r="422" spans="1:10" ht="38.25" x14ac:dyDescent="0.2">
      <c r="A422" s="67" t="s">
        <v>39</v>
      </c>
      <c r="B422" s="12">
        <v>90844</v>
      </c>
      <c r="C422" s="67" t="s">
        <v>16</v>
      </c>
      <c r="D422" s="67" t="s">
        <v>346</v>
      </c>
      <c r="E422" s="109"/>
      <c r="F422" s="109"/>
      <c r="G422" s="49" t="s">
        <v>8</v>
      </c>
      <c r="H422" s="50">
        <v>1</v>
      </c>
      <c r="I422" s="48">
        <f>SUM(J423:J426)</f>
        <v>897.21000000000015</v>
      </c>
      <c r="J422" s="48">
        <f>I422</f>
        <v>897.21000000000015</v>
      </c>
    </row>
    <row r="423" spans="1:10" ht="25.5" x14ac:dyDescent="0.2">
      <c r="A423" s="87" t="s">
        <v>38</v>
      </c>
      <c r="B423" s="8">
        <v>90806</v>
      </c>
      <c r="C423" s="87" t="s">
        <v>16</v>
      </c>
      <c r="D423" s="87" t="s">
        <v>342</v>
      </c>
      <c r="E423" s="87"/>
      <c r="F423" s="87"/>
      <c r="G423" s="51" t="s">
        <v>17</v>
      </c>
      <c r="H423" s="52">
        <v>1</v>
      </c>
      <c r="I423" s="46">
        <v>289.47000000000003</v>
      </c>
      <c r="J423" s="46">
        <f t="shared" ref="J423:J426" si="59">ROUND(H423*I423,2)</f>
        <v>289.47000000000003</v>
      </c>
    </row>
    <row r="424" spans="1:10" ht="38.25" x14ac:dyDescent="0.2">
      <c r="A424" s="87" t="s">
        <v>38</v>
      </c>
      <c r="B424" s="8">
        <v>90822</v>
      </c>
      <c r="C424" s="87" t="s">
        <v>16</v>
      </c>
      <c r="D424" s="87" t="s">
        <v>347</v>
      </c>
      <c r="E424" s="87"/>
      <c r="F424" s="87"/>
      <c r="G424" s="51" t="s">
        <v>17</v>
      </c>
      <c r="H424" s="52">
        <v>1</v>
      </c>
      <c r="I424" s="46">
        <v>376.68</v>
      </c>
      <c r="J424" s="46">
        <f t="shared" si="59"/>
        <v>376.68</v>
      </c>
    </row>
    <row r="425" spans="1:10" ht="38.25" x14ac:dyDescent="0.2">
      <c r="A425" s="87" t="s">
        <v>38</v>
      </c>
      <c r="B425" s="8">
        <v>90830</v>
      </c>
      <c r="C425" s="87" t="s">
        <v>16</v>
      </c>
      <c r="D425" s="87" t="s">
        <v>344</v>
      </c>
      <c r="E425" s="112"/>
      <c r="F425" s="112"/>
      <c r="G425" s="51" t="s">
        <v>17</v>
      </c>
      <c r="H425" s="52">
        <v>1</v>
      </c>
      <c r="I425" s="46">
        <v>156.6</v>
      </c>
      <c r="J425" s="46">
        <f t="shared" si="59"/>
        <v>156.6</v>
      </c>
    </row>
    <row r="426" spans="1:10" ht="25.5" x14ac:dyDescent="0.2">
      <c r="A426" s="87" t="s">
        <v>38</v>
      </c>
      <c r="B426" s="8">
        <v>100659</v>
      </c>
      <c r="C426" s="87" t="s">
        <v>16</v>
      </c>
      <c r="D426" s="87" t="s">
        <v>345</v>
      </c>
      <c r="E426" s="112"/>
      <c r="F426" s="112"/>
      <c r="G426" s="51" t="s">
        <v>18</v>
      </c>
      <c r="H426" s="52">
        <v>10.199999999999999</v>
      </c>
      <c r="I426" s="46">
        <v>7.3</v>
      </c>
      <c r="J426" s="46">
        <f t="shared" si="59"/>
        <v>74.459999999999994</v>
      </c>
    </row>
    <row r="427" spans="1:10" x14ac:dyDescent="0.2">
      <c r="A427" s="69"/>
      <c r="B427" s="69"/>
      <c r="C427" s="69"/>
      <c r="D427" s="69"/>
      <c r="E427" s="69" t="s">
        <v>33</v>
      </c>
      <c r="F427" s="4">
        <f>SUM(J425:J426)*0.653</f>
        <v>150.88218000000001</v>
      </c>
      <c r="G427" s="69" t="s">
        <v>32</v>
      </c>
      <c r="H427" s="4">
        <v>0</v>
      </c>
      <c r="I427" s="69" t="s">
        <v>31</v>
      </c>
      <c r="J427" s="4">
        <f>F427</f>
        <v>150.88218000000001</v>
      </c>
    </row>
    <row r="428" spans="1:10" x14ac:dyDescent="0.2">
      <c r="A428" s="69"/>
      <c r="B428" s="69"/>
      <c r="C428" s="69"/>
      <c r="D428" s="69"/>
      <c r="E428" s="69" t="s">
        <v>30</v>
      </c>
      <c r="F428" s="4">
        <f>I422*0.2768</f>
        <v>248.34772800000005</v>
      </c>
      <c r="G428" s="69"/>
      <c r="H428" s="110" t="s">
        <v>29</v>
      </c>
      <c r="I428" s="110"/>
      <c r="J428" s="4">
        <f>F428+I422</f>
        <v>1145.5577280000002</v>
      </c>
    </row>
    <row r="429" spans="1:10" ht="15" thickBot="1" x14ac:dyDescent="0.25">
      <c r="A429" s="60"/>
      <c r="B429" s="60"/>
      <c r="C429" s="60"/>
      <c r="D429" s="60"/>
      <c r="E429" s="58"/>
      <c r="F429" s="59"/>
      <c r="G429" s="58"/>
      <c r="H429" s="58"/>
      <c r="I429" s="60" t="s">
        <v>28</v>
      </c>
      <c r="J429" s="61">
        <f>J428</f>
        <v>1145.5577280000002</v>
      </c>
    </row>
    <row r="430" spans="1:10" ht="15" x14ac:dyDescent="0.2">
      <c r="A430" s="71" t="s">
        <v>178</v>
      </c>
      <c r="B430" s="13" t="s">
        <v>5</v>
      </c>
      <c r="C430" s="71" t="s">
        <v>6</v>
      </c>
      <c r="D430" s="71" t="s">
        <v>7</v>
      </c>
      <c r="E430" s="108" t="s">
        <v>40</v>
      </c>
      <c r="F430" s="108"/>
      <c r="G430" s="14" t="s">
        <v>8</v>
      </c>
      <c r="H430" s="13" t="s">
        <v>9</v>
      </c>
      <c r="I430" s="13" t="s">
        <v>10</v>
      </c>
      <c r="J430" s="13" t="s">
        <v>11</v>
      </c>
    </row>
    <row r="431" spans="1:10" x14ac:dyDescent="0.2">
      <c r="A431" s="67" t="s">
        <v>39</v>
      </c>
      <c r="B431" s="12">
        <v>90304</v>
      </c>
      <c r="C431" s="67" t="s">
        <v>14</v>
      </c>
      <c r="D431" s="67" t="s">
        <v>348</v>
      </c>
      <c r="E431" s="109"/>
      <c r="F431" s="109"/>
      <c r="G431" s="49" t="s">
        <v>15</v>
      </c>
      <c r="H431" s="50">
        <v>1</v>
      </c>
      <c r="I431" s="48">
        <f>SUM(J432:J436)</f>
        <v>351</v>
      </c>
      <c r="J431" s="48">
        <f>I431</f>
        <v>351</v>
      </c>
    </row>
    <row r="432" spans="1:10" x14ac:dyDescent="0.2">
      <c r="A432" s="86" t="s">
        <v>42</v>
      </c>
      <c r="B432" s="20" t="s">
        <v>168</v>
      </c>
      <c r="C432" s="86" t="s">
        <v>14</v>
      </c>
      <c r="D432" s="86" t="s">
        <v>169</v>
      </c>
      <c r="E432" s="107"/>
      <c r="F432" s="107"/>
      <c r="G432" s="53" t="s">
        <v>163</v>
      </c>
      <c r="H432" s="54">
        <v>0.3</v>
      </c>
      <c r="I432" s="47">
        <v>150.94</v>
      </c>
      <c r="J432" s="47">
        <f t="shared" ref="J432:J433" si="60">ROUND(H432*I432,2)</f>
        <v>45.28</v>
      </c>
    </row>
    <row r="433" spans="1:10" x14ac:dyDescent="0.2">
      <c r="A433" s="86" t="s">
        <v>42</v>
      </c>
      <c r="B433" s="20" t="s">
        <v>349</v>
      </c>
      <c r="C433" s="86" t="s">
        <v>14</v>
      </c>
      <c r="D433" s="86" t="s">
        <v>350</v>
      </c>
      <c r="E433" s="107"/>
      <c r="F433" s="107"/>
      <c r="G433" s="53" t="s">
        <v>163</v>
      </c>
      <c r="H433" s="54">
        <v>1</v>
      </c>
      <c r="I433" s="47">
        <v>200.28</v>
      </c>
      <c r="J433" s="47">
        <f t="shared" si="60"/>
        <v>200.28</v>
      </c>
    </row>
    <row r="434" spans="1:10" s="37" customFormat="1" ht="25.5" x14ac:dyDescent="0.2">
      <c r="A434" s="87" t="s">
        <v>38</v>
      </c>
      <c r="B434" s="8">
        <v>280002</v>
      </c>
      <c r="C434" s="87" t="s">
        <v>14</v>
      </c>
      <c r="D434" s="87" t="s">
        <v>92</v>
      </c>
      <c r="E434" s="112"/>
      <c r="F434" s="112"/>
      <c r="G434" s="51" t="s">
        <v>34</v>
      </c>
      <c r="H434" s="52">
        <v>1.2</v>
      </c>
      <c r="I434" s="46">
        <v>18.100000000000001</v>
      </c>
      <c r="J434" s="46">
        <f t="shared" ref="J434" si="61">ROUND(H434*I434,2)</f>
        <v>21.72</v>
      </c>
    </row>
    <row r="435" spans="1:10" ht="25.5" x14ac:dyDescent="0.2">
      <c r="A435" s="68" t="s">
        <v>38</v>
      </c>
      <c r="B435" s="8">
        <v>280013</v>
      </c>
      <c r="C435" s="68" t="s">
        <v>14</v>
      </c>
      <c r="D435" s="87" t="s">
        <v>70</v>
      </c>
      <c r="E435" s="112"/>
      <c r="F435" s="112"/>
      <c r="G435" s="51" t="s">
        <v>34</v>
      </c>
      <c r="H435" s="52">
        <v>3.4</v>
      </c>
      <c r="I435" s="46">
        <v>22.61</v>
      </c>
      <c r="J435" s="46">
        <f t="shared" ref="J435:J436" si="62">ROUND(H435*I435,2)</f>
        <v>76.87</v>
      </c>
    </row>
    <row r="436" spans="1:10" ht="25.5" x14ac:dyDescent="0.2">
      <c r="A436" s="68" t="s">
        <v>38</v>
      </c>
      <c r="B436" s="8">
        <v>280023</v>
      </c>
      <c r="C436" s="68" t="s">
        <v>14</v>
      </c>
      <c r="D436" s="87" t="s">
        <v>45</v>
      </c>
      <c r="E436" s="112"/>
      <c r="F436" s="112"/>
      <c r="G436" s="51" t="s">
        <v>34</v>
      </c>
      <c r="H436" s="52">
        <v>0.3</v>
      </c>
      <c r="I436" s="46">
        <v>22.82</v>
      </c>
      <c r="J436" s="46">
        <f t="shared" si="62"/>
        <v>6.85</v>
      </c>
    </row>
    <row r="437" spans="1:10" x14ac:dyDescent="0.2">
      <c r="A437" s="69"/>
      <c r="B437" s="69"/>
      <c r="C437" s="69"/>
      <c r="D437" s="69"/>
      <c r="E437" s="69" t="s">
        <v>33</v>
      </c>
      <c r="F437" s="4">
        <f>SUM(J434:J436)*0.653</f>
        <v>68.852320000000006</v>
      </c>
      <c r="G437" s="69" t="s">
        <v>32</v>
      </c>
      <c r="H437" s="4">
        <v>0</v>
      </c>
      <c r="I437" s="69" t="s">
        <v>31</v>
      </c>
      <c r="J437" s="4">
        <f>F437</f>
        <v>68.852320000000006</v>
      </c>
    </row>
    <row r="438" spans="1:10" x14ac:dyDescent="0.2">
      <c r="A438" s="69"/>
      <c r="B438" s="69"/>
      <c r="C438" s="69"/>
      <c r="D438" s="69"/>
      <c r="E438" s="69" t="s">
        <v>30</v>
      </c>
      <c r="F438" s="4">
        <f>I431*0.2768</f>
        <v>97.15679999999999</v>
      </c>
      <c r="G438" s="69"/>
      <c r="H438" s="110" t="s">
        <v>29</v>
      </c>
      <c r="I438" s="110"/>
      <c r="J438" s="4">
        <f>F438+I431</f>
        <v>448.15679999999998</v>
      </c>
    </row>
    <row r="439" spans="1:10" ht="15" thickBot="1" x14ac:dyDescent="0.25">
      <c r="A439" s="60"/>
      <c r="B439" s="60"/>
      <c r="C439" s="60"/>
      <c r="D439" s="60"/>
      <c r="E439" s="58"/>
      <c r="F439" s="59"/>
      <c r="G439" s="58"/>
      <c r="H439" s="58"/>
      <c r="I439" s="60" t="s">
        <v>28</v>
      </c>
      <c r="J439" s="61">
        <f>J438</f>
        <v>448.15679999999998</v>
      </c>
    </row>
    <row r="440" spans="1:10" ht="15" x14ac:dyDescent="0.2">
      <c r="A440" s="71" t="s">
        <v>180</v>
      </c>
      <c r="B440" s="13" t="s">
        <v>5</v>
      </c>
      <c r="C440" s="71" t="s">
        <v>6</v>
      </c>
      <c r="D440" s="71" t="s">
        <v>7</v>
      </c>
      <c r="E440" s="108" t="s">
        <v>40</v>
      </c>
      <c r="F440" s="108"/>
      <c r="G440" s="14" t="s">
        <v>8</v>
      </c>
      <c r="H440" s="13" t="s">
        <v>9</v>
      </c>
      <c r="I440" s="13" t="s">
        <v>10</v>
      </c>
      <c r="J440" s="13" t="s">
        <v>11</v>
      </c>
    </row>
    <row r="441" spans="1:10" x14ac:dyDescent="0.2">
      <c r="A441" s="67" t="s">
        <v>39</v>
      </c>
      <c r="B441" s="12">
        <v>90304</v>
      </c>
      <c r="C441" s="67" t="s">
        <v>14</v>
      </c>
      <c r="D441" s="67" t="s">
        <v>351</v>
      </c>
      <c r="E441" s="109"/>
      <c r="F441" s="109"/>
      <c r="G441" s="49" t="s">
        <v>15</v>
      </c>
      <c r="H441" s="50">
        <v>1</v>
      </c>
      <c r="I441" s="48">
        <f>SUM(J442:J446)</f>
        <v>351</v>
      </c>
      <c r="J441" s="48">
        <f>I441</f>
        <v>351</v>
      </c>
    </row>
    <row r="442" spans="1:10" x14ac:dyDescent="0.2">
      <c r="A442" s="86" t="s">
        <v>42</v>
      </c>
      <c r="B442" s="20" t="s">
        <v>168</v>
      </c>
      <c r="C442" s="86" t="s">
        <v>14</v>
      </c>
      <c r="D442" s="86" t="s">
        <v>169</v>
      </c>
      <c r="E442" s="107"/>
      <c r="F442" s="107"/>
      <c r="G442" s="53" t="s">
        <v>163</v>
      </c>
      <c r="H442" s="54">
        <v>0.3</v>
      </c>
      <c r="I442" s="47">
        <v>150.94</v>
      </c>
      <c r="J442" s="47">
        <f t="shared" ref="J442:J446" si="63">ROUND(H442*I442,2)</f>
        <v>45.28</v>
      </c>
    </row>
    <row r="443" spans="1:10" x14ac:dyDescent="0.2">
      <c r="A443" s="86" t="s">
        <v>42</v>
      </c>
      <c r="B443" s="20" t="s">
        <v>349</v>
      </c>
      <c r="C443" s="86" t="s">
        <v>14</v>
      </c>
      <c r="D443" s="86" t="s">
        <v>350</v>
      </c>
      <c r="E443" s="107"/>
      <c r="F443" s="107"/>
      <c r="G443" s="53" t="s">
        <v>163</v>
      </c>
      <c r="H443" s="54">
        <v>1</v>
      </c>
      <c r="I443" s="47">
        <v>200.28</v>
      </c>
      <c r="J443" s="47">
        <f t="shared" si="63"/>
        <v>200.28</v>
      </c>
    </row>
    <row r="444" spans="1:10" s="37" customFormat="1" ht="25.5" x14ac:dyDescent="0.2">
      <c r="A444" s="87" t="s">
        <v>38</v>
      </c>
      <c r="B444" s="8">
        <v>280002</v>
      </c>
      <c r="C444" s="87" t="s">
        <v>14</v>
      </c>
      <c r="D444" s="87" t="s">
        <v>92</v>
      </c>
      <c r="E444" s="112"/>
      <c r="F444" s="112"/>
      <c r="G444" s="51" t="s">
        <v>34</v>
      </c>
      <c r="H444" s="52">
        <v>1.2</v>
      </c>
      <c r="I444" s="46">
        <v>18.100000000000001</v>
      </c>
      <c r="J444" s="46">
        <f t="shared" si="63"/>
        <v>21.72</v>
      </c>
    </row>
    <row r="445" spans="1:10" ht="25.5" x14ac:dyDescent="0.2">
      <c r="A445" s="87" t="s">
        <v>38</v>
      </c>
      <c r="B445" s="8">
        <v>280013</v>
      </c>
      <c r="C445" s="87" t="s">
        <v>14</v>
      </c>
      <c r="D445" s="87" t="s">
        <v>70</v>
      </c>
      <c r="E445" s="112"/>
      <c r="F445" s="112"/>
      <c r="G445" s="51" t="s">
        <v>34</v>
      </c>
      <c r="H445" s="52">
        <v>3.4</v>
      </c>
      <c r="I445" s="46">
        <v>22.61</v>
      </c>
      <c r="J445" s="46">
        <f t="shared" si="63"/>
        <v>76.87</v>
      </c>
    </row>
    <row r="446" spans="1:10" ht="25.5" x14ac:dyDescent="0.2">
      <c r="A446" s="87" t="s">
        <v>38</v>
      </c>
      <c r="B446" s="8">
        <v>280023</v>
      </c>
      <c r="C446" s="87" t="s">
        <v>14</v>
      </c>
      <c r="D446" s="87" t="s">
        <v>45</v>
      </c>
      <c r="E446" s="112"/>
      <c r="F446" s="112"/>
      <c r="G446" s="51" t="s">
        <v>34</v>
      </c>
      <c r="H446" s="52">
        <v>0.3</v>
      </c>
      <c r="I446" s="46">
        <v>22.82</v>
      </c>
      <c r="J446" s="46">
        <f t="shared" si="63"/>
        <v>6.85</v>
      </c>
    </row>
    <row r="447" spans="1:10" x14ac:dyDescent="0.2">
      <c r="A447" s="69"/>
      <c r="B447" s="69"/>
      <c r="C447" s="69"/>
      <c r="D447" s="69"/>
      <c r="E447" s="69" t="s">
        <v>33</v>
      </c>
      <c r="F447" s="4">
        <f>SUM(J444:J446)*0.653</f>
        <v>68.852320000000006</v>
      </c>
      <c r="G447" s="69" t="s">
        <v>32</v>
      </c>
      <c r="H447" s="4">
        <v>0</v>
      </c>
      <c r="I447" s="69" t="s">
        <v>31</v>
      </c>
      <c r="J447" s="4">
        <f>F447</f>
        <v>68.852320000000006</v>
      </c>
    </row>
    <row r="448" spans="1:10" x14ac:dyDescent="0.2">
      <c r="A448" s="69"/>
      <c r="B448" s="69"/>
      <c r="C448" s="69"/>
      <c r="D448" s="69"/>
      <c r="E448" s="69" t="s">
        <v>30</v>
      </c>
      <c r="F448" s="4">
        <f>I441*0.2768</f>
        <v>97.15679999999999</v>
      </c>
      <c r="G448" s="69"/>
      <c r="H448" s="110" t="s">
        <v>29</v>
      </c>
      <c r="I448" s="110"/>
      <c r="J448" s="4">
        <f>F448+I441</f>
        <v>448.15679999999998</v>
      </c>
    </row>
    <row r="449" spans="1:10" ht="15" thickBot="1" x14ac:dyDescent="0.25">
      <c r="A449" s="60"/>
      <c r="B449" s="60"/>
      <c r="C449" s="60"/>
      <c r="D449" s="60"/>
      <c r="E449" s="58"/>
      <c r="F449" s="59"/>
      <c r="G449" s="58"/>
      <c r="H449" s="58"/>
      <c r="I449" s="60" t="s">
        <v>28</v>
      </c>
      <c r="J449" s="61">
        <f>J448</f>
        <v>448.15679999999998</v>
      </c>
    </row>
    <row r="450" spans="1:10" ht="15" x14ac:dyDescent="0.2">
      <c r="A450" s="71" t="s">
        <v>672</v>
      </c>
      <c r="B450" s="13" t="s">
        <v>5</v>
      </c>
      <c r="C450" s="71" t="s">
        <v>6</v>
      </c>
      <c r="D450" s="71" t="s">
        <v>7</v>
      </c>
      <c r="E450" s="108" t="s">
        <v>40</v>
      </c>
      <c r="F450" s="108"/>
      <c r="G450" s="14" t="s">
        <v>8</v>
      </c>
      <c r="H450" s="13" t="s">
        <v>9</v>
      </c>
      <c r="I450" s="13" t="s">
        <v>10</v>
      </c>
      <c r="J450" s="13" t="s">
        <v>11</v>
      </c>
    </row>
    <row r="451" spans="1:10" x14ac:dyDescent="0.2">
      <c r="A451" s="67" t="s">
        <v>39</v>
      </c>
      <c r="B451" s="12">
        <v>91338</v>
      </c>
      <c r="C451" s="67" t="s">
        <v>16</v>
      </c>
      <c r="D451" s="67" t="s">
        <v>352</v>
      </c>
      <c r="E451" s="109"/>
      <c r="F451" s="109"/>
      <c r="G451" s="49" t="s">
        <v>15</v>
      </c>
      <c r="H451" s="50">
        <v>1</v>
      </c>
      <c r="I451" s="48">
        <f>SUM(J452:J457)</f>
        <v>618.32000000000005</v>
      </c>
      <c r="J451" s="48">
        <f>I451</f>
        <v>618.32000000000005</v>
      </c>
    </row>
    <row r="452" spans="1:10" ht="25.5" x14ac:dyDescent="0.2">
      <c r="A452" s="86" t="s">
        <v>42</v>
      </c>
      <c r="B452" s="20">
        <v>142</v>
      </c>
      <c r="C452" s="86" t="s">
        <v>16</v>
      </c>
      <c r="D452" s="86" t="s">
        <v>311</v>
      </c>
      <c r="E452" s="107"/>
      <c r="F452" s="107"/>
      <c r="G452" s="53" t="s">
        <v>312</v>
      </c>
      <c r="H452" s="54">
        <v>0.88290000000000002</v>
      </c>
      <c r="I452" s="47">
        <v>39.76</v>
      </c>
      <c r="J452" s="47">
        <f t="shared" ref="J452:J455" si="64">ROUND(H452*I452,2)</f>
        <v>35.1</v>
      </c>
    </row>
    <row r="453" spans="1:10" ht="25.5" x14ac:dyDescent="0.2">
      <c r="A453" s="86" t="s">
        <v>42</v>
      </c>
      <c r="B453" s="20">
        <v>4914</v>
      </c>
      <c r="C453" s="86" t="s">
        <v>16</v>
      </c>
      <c r="D453" s="86" t="s">
        <v>353</v>
      </c>
      <c r="E453" s="107"/>
      <c r="F453" s="107"/>
      <c r="G453" s="53" t="s">
        <v>163</v>
      </c>
      <c r="H453" s="54">
        <v>1</v>
      </c>
      <c r="I453" s="47">
        <v>419.83</v>
      </c>
      <c r="J453" s="47">
        <f t="shared" si="64"/>
        <v>419.83</v>
      </c>
    </row>
    <row r="454" spans="1:10" s="37" customFormat="1" ht="38.25" x14ac:dyDescent="0.2">
      <c r="A454" s="86" t="s">
        <v>42</v>
      </c>
      <c r="B454" s="20">
        <v>7568</v>
      </c>
      <c r="C454" s="86" t="s">
        <v>16</v>
      </c>
      <c r="D454" s="86" t="s">
        <v>176</v>
      </c>
      <c r="E454" s="107"/>
      <c r="F454" s="107"/>
      <c r="G454" s="53" t="s">
        <v>17</v>
      </c>
      <c r="H454" s="54">
        <v>4.8099999999999996</v>
      </c>
      <c r="I454" s="47">
        <v>1.1599999999999999</v>
      </c>
      <c r="J454" s="47">
        <f t="shared" si="64"/>
        <v>5.58</v>
      </c>
    </row>
    <row r="455" spans="1:10" s="37" customFormat="1" ht="38.25" x14ac:dyDescent="0.2">
      <c r="A455" s="86" t="s">
        <v>42</v>
      </c>
      <c r="B455" s="20">
        <v>36888</v>
      </c>
      <c r="C455" s="86" t="s">
        <v>16</v>
      </c>
      <c r="D455" s="86" t="s">
        <v>354</v>
      </c>
      <c r="E455" s="107"/>
      <c r="F455" s="107"/>
      <c r="G455" s="53" t="s">
        <v>18</v>
      </c>
      <c r="H455" s="54">
        <v>6.8503999999999996</v>
      </c>
      <c r="I455" s="47">
        <v>21.38</v>
      </c>
      <c r="J455" s="47">
        <f t="shared" si="64"/>
        <v>146.46</v>
      </c>
    </row>
    <row r="456" spans="1:10" ht="25.5" x14ac:dyDescent="0.2">
      <c r="A456" s="68" t="s">
        <v>38</v>
      </c>
      <c r="B456" s="8">
        <v>88309</v>
      </c>
      <c r="C456" s="68" t="s">
        <v>16</v>
      </c>
      <c r="D456" s="87" t="s">
        <v>45</v>
      </c>
      <c r="E456" s="112"/>
      <c r="F456" s="112"/>
      <c r="G456" s="51" t="s">
        <v>34</v>
      </c>
      <c r="H456" s="52">
        <v>0.35599999999999998</v>
      </c>
      <c r="I456" s="46">
        <v>22.81</v>
      </c>
      <c r="J456" s="46">
        <f t="shared" ref="J456:J457" si="65">ROUND(H456*I456,2)</f>
        <v>8.1199999999999992</v>
      </c>
    </row>
    <row r="457" spans="1:10" ht="25.5" x14ac:dyDescent="0.2">
      <c r="A457" s="68" t="s">
        <v>38</v>
      </c>
      <c r="B457" s="8">
        <v>88316</v>
      </c>
      <c r="C457" s="68" t="s">
        <v>16</v>
      </c>
      <c r="D457" s="87" t="s">
        <v>36</v>
      </c>
      <c r="E457" s="112"/>
      <c r="F457" s="112"/>
      <c r="G457" s="51" t="s">
        <v>34</v>
      </c>
      <c r="H457" s="52">
        <v>0.1779</v>
      </c>
      <c r="I457" s="46">
        <v>18.16</v>
      </c>
      <c r="J457" s="46">
        <f t="shared" si="65"/>
        <v>3.23</v>
      </c>
    </row>
    <row r="458" spans="1:10" x14ac:dyDescent="0.2">
      <c r="A458" s="69"/>
      <c r="B458" s="69"/>
      <c r="C458" s="69"/>
      <c r="D458" s="69"/>
      <c r="E458" s="69" t="s">
        <v>33</v>
      </c>
      <c r="F458" s="4">
        <f>SUM(J456:J457)*0.653</f>
        <v>7.4115500000000001</v>
      </c>
      <c r="G458" s="69" t="s">
        <v>32</v>
      </c>
      <c r="H458" s="4">
        <v>0</v>
      </c>
      <c r="I458" s="69" t="s">
        <v>31</v>
      </c>
      <c r="J458" s="4">
        <f>F458</f>
        <v>7.4115500000000001</v>
      </c>
    </row>
    <row r="459" spans="1:10" x14ac:dyDescent="0.2">
      <c r="A459" s="69"/>
      <c r="B459" s="69"/>
      <c r="C459" s="69"/>
      <c r="D459" s="69"/>
      <c r="E459" s="69" t="s">
        <v>30</v>
      </c>
      <c r="F459" s="4">
        <f>I451*0.2768</f>
        <v>171.15097600000001</v>
      </c>
      <c r="G459" s="69"/>
      <c r="H459" s="110" t="s">
        <v>29</v>
      </c>
      <c r="I459" s="110"/>
      <c r="J459" s="4">
        <f>F459+I451</f>
        <v>789.47097600000006</v>
      </c>
    </row>
    <row r="460" spans="1:10" ht="15" thickBot="1" x14ac:dyDescent="0.25">
      <c r="A460" s="60"/>
      <c r="B460" s="60"/>
      <c r="C460" s="60"/>
      <c r="D460" s="60"/>
      <c r="E460" s="58"/>
      <c r="F460" s="59"/>
      <c r="G460" s="58"/>
      <c r="H460" s="58"/>
      <c r="I460" s="60" t="s">
        <v>28</v>
      </c>
      <c r="J460" s="61">
        <f>J459</f>
        <v>789.47097600000006</v>
      </c>
    </row>
    <row r="461" spans="1:10" ht="15" x14ac:dyDescent="0.2">
      <c r="A461" s="71" t="s">
        <v>673</v>
      </c>
      <c r="B461" s="13" t="s">
        <v>5</v>
      </c>
      <c r="C461" s="71" t="s">
        <v>6</v>
      </c>
      <c r="D461" s="71" t="s">
        <v>7</v>
      </c>
      <c r="E461" s="108" t="s">
        <v>40</v>
      </c>
      <c r="F461" s="108"/>
      <c r="G461" s="14" t="s">
        <v>8</v>
      </c>
      <c r="H461" s="13" t="s">
        <v>9</v>
      </c>
      <c r="I461" s="13" t="s">
        <v>10</v>
      </c>
      <c r="J461" s="13" t="s">
        <v>11</v>
      </c>
    </row>
    <row r="462" spans="1:10" x14ac:dyDescent="0.2">
      <c r="A462" s="67" t="s">
        <v>39</v>
      </c>
      <c r="B462" s="12">
        <v>100701</v>
      </c>
      <c r="C462" s="67" t="s">
        <v>16</v>
      </c>
      <c r="D462" s="67" t="s">
        <v>355</v>
      </c>
      <c r="E462" s="109"/>
      <c r="F462" s="109"/>
      <c r="G462" s="49" t="s">
        <v>15</v>
      </c>
      <c r="H462" s="50">
        <v>1</v>
      </c>
      <c r="I462" s="48">
        <f>SUM(J463:J466)</f>
        <v>573.30999999999995</v>
      </c>
      <c r="J462" s="48">
        <f>I462</f>
        <v>573.30999999999995</v>
      </c>
    </row>
    <row r="463" spans="1:10" s="37" customFormat="1" ht="38.25" x14ac:dyDescent="0.2">
      <c r="A463" s="86" t="s">
        <v>42</v>
      </c>
      <c r="B463" s="20">
        <v>4930</v>
      </c>
      <c r="C463" s="86" t="s">
        <v>16</v>
      </c>
      <c r="D463" s="86" t="s">
        <v>356</v>
      </c>
      <c r="E463" s="107"/>
      <c r="F463" s="107"/>
      <c r="G463" s="53" t="s">
        <v>163</v>
      </c>
      <c r="H463" s="54">
        <v>1</v>
      </c>
      <c r="I463" s="47">
        <v>549.36</v>
      </c>
      <c r="J463" s="47">
        <f t="shared" ref="J463:J466" si="66">ROUND(H463*I463,2)</f>
        <v>549.36</v>
      </c>
    </row>
    <row r="464" spans="1:10" s="37" customFormat="1" ht="25.5" x14ac:dyDescent="0.2">
      <c r="A464" s="87" t="s">
        <v>38</v>
      </c>
      <c r="B464" s="8">
        <v>88309</v>
      </c>
      <c r="C464" s="87" t="s">
        <v>16</v>
      </c>
      <c r="D464" s="87" t="s">
        <v>45</v>
      </c>
      <c r="E464" s="112"/>
      <c r="F464" s="112"/>
      <c r="G464" s="51" t="s">
        <v>34</v>
      </c>
      <c r="H464" s="52">
        <v>0.45700000000000002</v>
      </c>
      <c r="I464" s="46">
        <v>22.81</v>
      </c>
      <c r="J464" s="46">
        <f t="shared" si="66"/>
        <v>10.42</v>
      </c>
    </row>
    <row r="465" spans="1:10" ht="25.5" x14ac:dyDescent="0.2">
      <c r="A465" s="68" t="s">
        <v>38</v>
      </c>
      <c r="B465" s="8">
        <v>88316</v>
      </c>
      <c r="C465" s="87" t="s">
        <v>16</v>
      </c>
      <c r="D465" s="87" t="s">
        <v>36</v>
      </c>
      <c r="E465" s="112"/>
      <c r="F465" s="112"/>
      <c r="G465" s="51" t="s">
        <v>34</v>
      </c>
      <c r="H465" s="52">
        <v>0.22850000000000001</v>
      </c>
      <c r="I465" s="46">
        <v>18.16</v>
      </c>
      <c r="J465" s="46">
        <f t="shared" si="66"/>
        <v>4.1500000000000004</v>
      </c>
    </row>
    <row r="466" spans="1:10" ht="38.25" x14ac:dyDescent="0.2">
      <c r="A466" s="68" t="s">
        <v>38</v>
      </c>
      <c r="B466" s="8">
        <v>88627</v>
      </c>
      <c r="C466" s="68" t="s">
        <v>16</v>
      </c>
      <c r="D466" s="87" t="s">
        <v>357</v>
      </c>
      <c r="E466" s="112"/>
      <c r="F466" s="112"/>
      <c r="G466" s="51" t="s">
        <v>159</v>
      </c>
      <c r="H466" s="52">
        <v>1.1990000000000001E-2</v>
      </c>
      <c r="I466" s="46">
        <v>782.26</v>
      </c>
      <c r="J466" s="46">
        <f t="shared" si="66"/>
        <v>9.3800000000000008</v>
      </c>
    </row>
    <row r="467" spans="1:10" x14ac:dyDescent="0.2">
      <c r="A467" s="69"/>
      <c r="B467" s="69"/>
      <c r="C467" s="69"/>
      <c r="D467" s="69"/>
      <c r="E467" s="69" t="s">
        <v>33</v>
      </c>
      <c r="F467" s="4">
        <f>SUM(J465:J466)*0.653</f>
        <v>8.835090000000001</v>
      </c>
      <c r="G467" s="69" t="s">
        <v>32</v>
      </c>
      <c r="H467" s="4">
        <v>0</v>
      </c>
      <c r="I467" s="69" t="s">
        <v>31</v>
      </c>
      <c r="J467" s="4">
        <f>F467</f>
        <v>8.835090000000001</v>
      </c>
    </row>
    <row r="468" spans="1:10" x14ac:dyDescent="0.2">
      <c r="A468" s="69"/>
      <c r="B468" s="69"/>
      <c r="C468" s="69"/>
      <c r="D468" s="69"/>
      <c r="E468" s="69" t="s">
        <v>30</v>
      </c>
      <c r="F468" s="4">
        <f>I462*0.2768</f>
        <v>158.69220799999997</v>
      </c>
      <c r="G468" s="69"/>
      <c r="H468" s="110" t="s">
        <v>29</v>
      </c>
      <c r="I468" s="110"/>
      <c r="J468" s="4">
        <f>F468+I462</f>
        <v>732.00220799999988</v>
      </c>
    </row>
    <row r="469" spans="1:10" ht="15" thickBot="1" x14ac:dyDescent="0.25">
      <c r="A469" s="60"/>
      <c r="B469" s="60"/>
      <c r="C469" s="60"/>
      <c r="D469" s="60"/>
      <c r="E469" s="58"/>
      <c r="F469" s="59"/>
      <c r="G469" s="58"/>
      <c r="H469" s="58"/>
      <c r="I469" s="60" t="s">
        <v>28</v>
      </c>
      <c r="J469" s="61">
        <f>J468</f>
        <v>732.00220799999988</v>
      </c>
    </row>
    <row r="470" spans="1:10" x14ac:dyDescent="0.2">
      <c r="A470" s="23">
        <v>10</v>
      </c>
      <c r="B470" s="23"/>
      <c r="C470" s="23"/>
      <c r="D470" s="23" t="s">
        <v>195</v>
      </c>
      <c r="E470" s="70"/>
      <c r="F470" s="117"/>
      <c r="G470" s="117"/>
      <c r="H470" s="18"/>
      <c r="I470" s="70"/>
      <c r="J470" s="16"/>
    </row>
    <row r="471" spans="1:10" ht="15" x14ac:dyDescent="0.2">
      <c r="A471" s="71" t="s">
        <v>146</v>
      </c>
      <c r="B471" s="13" t="s">
        <v>5</v>
      </c>
      <c r="C471" s="71" t="s">
        <v>6</v>
      </c>
      <c r="D471" s="71" t="s">
        <v>7</v>
      </c>
      <c r="E471" s="108" t="s">
        <v>40</v>
      </c>
      <c r="F471" s="108"/>
      <c r="G471" s="14" t="s">
        <v>8</v>
      </c>
      <c r="H471" s="13" t="s">
        <v>9</v>
      </c>
      <c r="I471" s="13" t="s">
        <v>10</v>
      </c>
      <c r="J471" s="13" t="s">
        <v>11</v>
      </c>
    </row>
    <row r="472" spans="1:10" x14ac:dyDescent="0.2">
      <c r="A472" s="67" t="s">
        <v>39</v>
      </c>
      <c r="B472" s="12">
        <v>102219</v>
      </c>
      <c r="C472" s="67" t="s">
        <v>16</v>
      </c>
      <c r="D472" s="67" t="s">
        <v>358</v>
      </c>
      <c r="E472" s="109"/>
      <c r="F472" s="109"/>
      <c r="G472" s="49" t="s">
        <v>15</v>
      </c>
      <c r="H472" s="50">
        <v>1</v>
      </c>
      <c r="I472" s="48">
        <f>SUM(J473:J475)</f>
        <v>14.41</v>
      </c>
      <c r="J472" s="48">
        <f>I472</f>
        <v>14.41</v>
      </c>
    </row>
    <row r="473" spans="1:10" x14ac:dyDescent="0.2">
      <c r="A473" s="86" t="s">
        <v>42</v>
      </c>
      <c r="B473" s="20">
        <v>5318</v>
      </c>
      <c r="C473" s="86" t="s">
        <v>16</v>
      </c>
      <c r="D473" s="86" t="s">
        <v>359</v>
      </c>
      <c r="E473" s="107"/>
      <c r="F473" s="107"/>
      <c r="G473" s="53" t="s">
        <v>58</v>
      </c>
      <c r="H473" s="54">
        <v>1.4E-2</v>
      </c>
      <c r="I473" s="47">
        <v>22.49</v>
      </c>
      <c r="J473" s="47">
        <f t="shared" ref="J473" si="67">ROUND(H473*I473,2)</f>
        <v>0.31</v>
      </c>
    </row>
    <row r="474" spans="1:10" x14ac:dyDescent="0.2">
      <c r="A474" s="86" t="s">
        <v>42</v>
      </c>
      <c r="B474" s="20">
        <v>7311</v>
      </c>
      <c r="C474" s="86" t="s">
        <v>16</v>
      </c>
      <c r="D474" s="86" t="s">
        <v>360</v>
      </c>
      <c r="E474" s="107"/>
      <c r="F474" s="107"/>
      <c r="G474" s="53" t="s">
        <v>58</v>
      </c>
      <c r="H474" s="54">
        <v>0.14000000000000001</v>
      </c>
      <c r="I474" s="47">
        <v>35.840000000000003</v>
      </c>
      <c r="J474" s="47">
        <f t="shared" ref="J474" si="68">ROUND(H474*I474,2)</f>
        <v>5.0199999999999996</v>
      </c>
    </row>
    <row r="475" spans="1:10" ht="25.5" x14ac:dyDescent="0.2">
      <c r="A475" s="68" t="s">
        <v>38</v>
      </c>
      <c r="B475" s="8">
        <v>88310</v>
      </c>
      <c r="C475" s="68" t="s">
        <v>16</v>
      </c>
      <c r="D475" s="87" t="s">
        <v>59</v>
      </c>
      <c r="E475" s="112"/>
      <c r="F475" s="112"/>
      <c r="G475" s="51" t="s">
        <v>34</v>
      </c>
      <c r="H475" s="52">
        <v>0.38040000000000002</v>
      </c>
      <c r="I475" s="46">
        <v>23.88</v>
      </c>
      <c r="J475" s="46">
        <f t="shared" ref="J475" si="69">ROUND(H475*I475,2)</f>
        <v>9.08</v>
      </c>
    </row>
    <row r="476" spans="1:10" x14ac:dyDescent="0.2">
      <c r="A476" s="69"/>
      <c r="B476" s="69"/>
      <c r="C476" s="69"/>
      <c r="D476" s="69"/>
      <c r="E476" s="69" t="s">
        <v>33</v>
      </c>
      <c r="F476" s="4">
        <f>SUM(J475)*0.653</f>
        <v>5.9292400000000001</v>
      </c>
      <c r="G476" s="69" t="s">
        <v>32</v>
      </c>
      <c r="H476" s="4">
        <v>0</v>
      </c>
      <c r="I476" s="69" t="s">
        <v>31</v>
      </c>
      <c r="J476" s="4">
        <f>F476</f>
        <v>5.9292400000000001</v>
      </c>
    </row>
    <row r="477" spans="1:10" x14ac:dyDescent="0.2">
      <c r="A477" s="69"/>
      <c r="B477" s="69"/>
      <c r="C477" s="69"/>
      <c r="D477" s="69"/>
      <c r="E477" s="69" t="s">
        <v>30</v>
      </c>
      <c r="F477" s="4">
        <f>I472*0.2768</f>
        <v>3.9886879999999998</v>
      </c>
      <c r="G477" s="69"/>
      <c r="H477" s="110" t="s">
        <v>29</v>
      </c>
      <c r="I477" s="110"/>
      <c r="J477" s="4">
        <f>F477+I472</f>
        <v>18.398688</v>
      </c>
    </row>
    <row r="478" spans="1:10" ht="15" thickBot="1" x14ac:dyDescent="0.25">
      <c r="A478" s="60"/>
      <c r="B478" s="60"/>
      <c r="C478" s="60"/>
      <c r="D478" s="60"/>
      <c r="E478" s="58"/>
      <c r="F478" s="59"/>
      <c r="G478" s="58"/>
      <c r="H478" s="58"/>
      <c r="I478" s="60" t="s">
        <v>28</v>
      </c>
      <c r="J478" s="61">
        <f>J477</f>
        <v>18.398688</v>
      </c>
    </row>
    <row r="479" spans="1:10" ht="15" x14ac:dyDescent="0.2">
      <c r="A479" s="71" t="s">
        <v>147</v>
      </c>
      <c r="B479" s="13" t="s">
        <v>5</v>
      </c>
      <c r="C479" s="71" t="s">
        <v>6</v>
      </c>
      <c r="D479" s="71" t="s">
        <v>7</v>
      </c>
      <c r="E479" s="108" t="s">
        <v>40</v>
      </c>
      <c r="F479" s="108"/>
      <c r="G479" s="14" t="s">
        <v>8</v>
      </c>
      <c r="H479" s="13" t="s">
        <v>9</v>
      </c>
      <c r="I479" s="13" t="s">
        <v>10</v>
      </c>
      <c r="J479" s="13" t="s">
        <v>11</v>
      </c>
    </row>
    <row r="480" spans="1:10" x14ac:dyDescent="0.2">
      <c r="A480" s="67" t="s">
        <v>39</v>
      </c>
      <c r="B480" s="12">
        <v>88485</v>
      </c>
      <c r="C480" s="67" t="s">
        <v>16</v>
      </c>
      <c r="D480" s="67" t="s">
        <v>361</v>
      </c>
      <c r="E480" s="118"/>
      <c r="F480" s="119"/>
      <c r="G480" s="49" t="s">
        <v>15</v>
      </c>
      <c r="H480" s="50">
        <v>1</v>
      </c>
      <c r="I480" s="48">
        <f>SUM(J481:J483)</f>
        <v>2.27</v>
      </c>
      <c r="J480" s="48">
        <f>I480</f>
        <v>2.27</v>
      </c>
    </row>
    <row r="481" spans="1:10" x14ac:dyDescent="0.2">
      <c r="A481" s="86" t="s">
        <v>42</v>
      </c>
      <c r="B481" s="20">
        <v>6085</v>
      </c>
      <c r="C481" s="86" t="s">
        <v>16</v>
      </c>
      <c r="D481" s="86" t="s">
        <v>362</v>
      </c>
      <c r="E481" s="107"/>
      <c r="F481" s="107"/>
      <c r="G481" s="53" t="s">
        <v>58</v>
      </c>
      <c r="H481" s="54">
        <v>0.158</v>
      </c>
      <c r="I481" s="47">
        <v>6.87</v>
      </c>
      <c r="J481" s="47">
        <f t="shared" ref="J481:J483" si="70">ROUND(H481*I481,2)</f>
        <v>1.0900000000000001</v>
      </c>
    </row>
    <row r="482" spans="1:10" ht="25.5" x14ac:dyDescent="0.2">
      <c r="A482" s="68" t="s">
        <v>38</v>
      </c>
      <c r="B482" s="8">
        <v>88310</v>
      </c>
      <c r="C482" s="68" t="s">
        <v>16</v>
      </c>
      <c r="D482" s="87" t="s">
        <v>59</v>
      </c>
      <c r="E482" s="120"/>
      <c r="F482" s="121"/>
      <c r="G482" s="51" t="s">
        <v>34</v>
      </c>
      <c r="H482" s="52">
        <v>3.9E-2</v>
      </c>
      <c r="I482" s="46">
        <v>23.88</v>
      </c>
      <c r="J482" s="46">
        <f t="shared" si="70"/>
        <v>0.93</v>
      </c>
    </row>
    <row r="483" spans="1:10" ht="25.5" x14ac:dyDescent="0.2">
      <c r="A483" s="68" t="s">
        <v>38</v>
      </c>
      <c r="B483" s="8">
        <v>88316</v>
      </c>
      <c r="C483" s="68" t="s">
        <v>16</v>
      </c>
      <c r="D483" s="87" t="s">
        <v>36</v>
      </c>
      <c r="E483" s="120"/>
      <c r="F483" s="121"/>
      <c r="G483" s="51" t="s">
        <v>34</v>
      </c>
      <c r="H483" s="52">
        <v>1.4E-2</v>
      </c>
      <c r="I483" s="46">
        <v>18.16</v>
      </c>
      <c r="J483" s="46">
        <f t="shared" si="70"/>
        <v>0.25</v>
      </c>
    </row>
    <row r="484" spans="1:10" x14ac:dyDescent="0.2">
      <c r="A484" s="69"/>
      <c r="B484" s="69"/>
      <c r="C484" s="69"/>
      <c r="D484" s="69"/>
      <c r="E484" s="69" t="s">
        <v>33</v>
      </c>
      <c r="F484" s="4">
        <f>SUM(J482:J483)*0.653</f>
        <v>0.77054000000000011</v>
      </c>
      <c r="G484" s="69" t="s">
        <v>32</v>
      </c>
      <c r="H484" s="4">
        <v>0</v>
      </c>
      <c r="I484" s="69" t="s">
        <v>31</v>
      </c>
      <c r="J484" s="4">
        <f>F484</f>
        <v>0.77054000000000011</v>
      </c>
    </row>
    <row r="485" spans="1:10" x14ac:dyDescent="0.2">
      <c r="A485" s="69"/>
      <c r="B485" s="69"/>
      <c r="C485" s="69"/>
      <c r="D485" s="69"/>
      <c r="E485" s="69" t="s">
        <v>30</v>
      </c>
      <c r="F485" s="4">
        <f>I480*0.2768</f>
        <v>0.62833600000000001</v>
      </c>
      <c r="G485" s="69"/>
      <c r="H485" s="110" t="s">
        <v>29</v>
      </c>
      <c r="I485" s="110"/>
      <c r="J485" s="4">
        <f>F485+I480</f>
        <v>2.898336</v>
      </c>
    </row>
    <row r="486" spans="1:10" ht="15" thickBot="1" x14ac:dyDescent="0.25">
      <c r="A486" s="60"/>
      <c r="B486" s="60"/>
      <c r="C486" s="60"/>
      <c r="D486" s="60"/>
      <c r="E486" s="58"/>
      <c r="F486" s="59"/>
      <c r="G486" s="58"/>
      <c r="H486" s="58"/>
      <c r="I486" s="60" t="s">
        <v>28</v>
      </c>
      <c r="J486" s="61">
        <f>J485</f>
        <v>2.898336</v>
      </c>
    </row>
    <row r="487" spans="1:10" ht="15" x14ac:dyDescent="0.2">
      <c r="A487" s="71" t="s">
        <v>148</v>
      </c>
      <c r="B487" s="13" t="s">
        <v>5</v>
      </c>
      <c r="C487" s="71" t="s">
        <v>6</v>
      </c>
      <c r="D487" s="71" t="s">
        <v>7</v>
      </c>
      <c r="E487" s="108" t="s">
        <v>40</v>
      </c>
      <c r="F487" s="108"/>
      <c r="G487" s="14" t="s">
        <v>8</v>
      </c>
      <c r="H487" s="13" t="s">
        <v>9</v>
      </c>
      <c r="I487" s="13" t="s">
        <v>10</v>
      </c>
      <c r="J487" s="13" t="s">
        <v>11</v>
      </c>
    </row>
    <row r="488" spans="1:10" x14ac:dyDescent="0.2">
      <c r="A488" s="67" t="s">
        <v>39</v>
      </c>
      <c r="B488" s="12">
        <v>96135</v>
      </c>
      <c r="C488" s="67" t="s">
        <v>16</v>
      </c>
      <c r="D488" s="67" t="s">
        <v>363</v>
      </c>
      <c r="E488" s="109"/>
      <c r="F488" s="109"/>
      <c r="G488" s="49" t="s">
        <v>182</v>
      </c>
      <c r="H488" s="50">
        <v>1</v>
      </c>
      <c r="I488" s="48">
        <f>SUM(J489:J492)</f>
        <v>23.67</v>
      </c>
      <c r="J488" s="48">
        <f>I488</f>
        <v>23.67</v>
      </c>
    </row>
    <row r="489" spans="1:10" ht="14.25" customHeight="1" x14ac:dyDescent="0.2">
      <c r="A489" s="86" t="s">
        <v>42</v>
      </c>
      <c r="B489" s="20">
        <v>3767</v>
      </c>
      <c r="C489" s="86" t="s">
        <v>16</v>
      </c>
      <c r="D489" s="86" t="s">
        <v>364</v>
      </c>
      <c r="E489" s="107"/>
      <c r="F489" s="107"/>
      <c r="G489" s="53" t="s">
        <v>17</v>
      </c>
      <c r="H489" s="54">
        <v>0.09</v>
      </c>
      <c r="I489" s="47">
        <v>0.89</v>
      </c>
      <c r="J489" s="47">
        <f t="shared" ref="J489:J490" si="71">ROUND(H489*I489,2)</f>
        <v>0.08</v>
      </c>
    </row>
    <row r="490" spans="1:10" x14ac:dyDescent="0.2">
      <c r="A490" s="86" t="s">
        <v>42</v>
      </c>
      <c r="B490" s="20">
        <v>43651</v>
      </c>
      <c r="C490" s="86" t="s">
        <v>16</v>
      </c>
      <c r="D490" s="86" t="s">
        <v>365</v>
      </c>
      <c r="E490" s="107"/>
      <c r="F490" s="107"/>
      <c r="G490" s="53" t="s">
        <v>21</v>
      </c>
      <c r="H490" s="54">
        <v>1.5518400000000001</v>
      </c>
      <c r="I490" s="47">
        <v>4.75</v>
      </c>
      <c r="J490" s="47">
        <f t="shared" si="71"/>
        <v>7.37</v>
      </c>
    </row>
    <row r="491" spans="1:10" ht="25.5" x14ac:dyDescent="0.2">
      <c r="A491" s="68" t="s">
        <v>38</v>
      </c>
      <c r="B491" s="8">
        <v>88310</v>
      </c>
      <c r="C491" s="68" t="s">
        <v>16</v>
      </c>
      <c r="D491" s="87" t="s">
        <v>59</v>
      </c>
      <c r="E491" s="68"/>
      <c r="F491" s="68"/>
      <c r="G491" s="51" t="s">
        <v>34</v>
      </c>
      <c r="H491" s="52">
        <v>0.57079999999999997</v>
      </c>
      <c r="I491" s="46">
        <v>23.88</v>
      </c>
      <c r="J491" s="46">
        <f t="shared" ref="J491:J492" si="72">ROUND(H491*I491,2)</f>
        <v>13.63</v>
      </c>
    </row>
    <row r="492" spans="1:10" ht="25.5" x14ac:dyDescent="0.2">
      <c r="A492" s="68" t="s">
        <v>38</v>
      </c>
      <c r="B492" s="8">
        <v>88316</v>
      </c>
      <c r="C492" s="87" t="s">
        <v>16</v>
      </c>
      <c r="D492" s="87" t="s">
        <v>36</v>
      </c>
      <c r="E492" s="120"/>
      <c r="F492" s="121"/>
      <c r="G492" s="51" t="s">
        <v>34</v>
      </c>
      <c r="H492" s="52">
        <v>0.14249999999999999</v>
      </c>
      <c r="I492" s="46">
        <v>18.16</v>
      </c>
      <c r="J492" s="46">
        <f t="shared" si="72"/>
        <v>2.59</v>
      </c>
    </row>
    <row r="493" spans="1:10" x14ac:dyDescent="0.2">
      <c r="A493" s="69"/>
      <c r="B493" s="69"/>
      <c r="C493" s="69"/>
      <c r="D493" s="69"/>
      <c r="E493" s="69" t="s">
        <v>33</v>
      </c>
      <c r="F493" s="4">
        <f>SUM(J492:J492)*0.653</f>
        <v>1.6912700000000001</v>
      </c>
      <c r="G493" s="69" t="s">
        <v>32</v>
      </c>
      <c r="H493" s="4">
        <v>0</v>
      </c>
      <c r="I493" s="69" t="s">
        <v>31</v>
      </c>
      <c r="J493" s="4">
        <f>F493</f>
        <v>1.6912700000000001</v>
      </c>
    </row>
    <row r="494" spans="1:10" x14ac:dyDescent="0.2">
      <c r="A494" s="69"/>
      <c r="B494" s="69"/>
      <c r="C494" s="69"/>
      <c r="D494" s="69"/>
      <c r="E494" s="69" t="s">
        <v>30</v>
      </c>
      <c r="F494" s="4">
        <f>I488*0.2768</f>
        <v>6.5518559999999999</v>
      </c>
      <c r="G494" s="69"/>
      <c r="H494" s="110" t="s">
        <v>29</v>
      </c>
      <c r="I494" s="110"/>
      <c r="J494" s="4">
        <f>F494+I488</f>
        <v>30.221856000000002</v>
      </c>
    </row>
    <row r="495" spans="1:10" ht="15" thickBot="1" x14ac:dyDescent="0.25">
      <c r="A495" s="60"/>
      <c r="B495" s="60"/>
      <c r="C495" s="60"/>
      <c r="D495" s="60"/>
      <c r="E495" s="58"/>
      <c r="F495" s="59"/>
      <c r="G495" s="58"/>
      <c r="H495" s="58"/>
      <c r="I495" s="60" t="s">
        <v>28</v>
      </c>
      <c r="J495" s="61">
        <f>J494</f>
        <v>30.221856000000002</v>
      </c>
    </row>
    <row r="496" spans="1:10" ht="15" x14ac:dyDescent="0.2">
      <c r="A496" s="71" t="s">
        <v>149</v>
      </c>
      <c r="B496" s="13" t="s">
        <v>5</v>
      </c>
      <c r="C496" s="71" t="s">
        <v>6</v>
      </c>
      <c r="D496" s="71" t="s">
        <v>7</v>
      </c>
      <c r="E496" s="108" t="s">
        <v>40</v>
      </c>
      <c r="F496" s="108"/>
      <c r="G496" s="14" t="s">
        <v>8</v>
      </c>
      <c r="H496" s="13" t="s">
        <v>9</v>
      </c>
      <c r="I496" s="13" t="s">
        <v>10</v>
      </c>
      <c r="J496" s="13" t="s">
        <v>11</v>
      </c>
    </row>
    <row r="497" spans="1:10" x14ac:dyDescent="0.2">
      <c r="A497" s="67" t="s">
        <v>39</v>
      </c>
      <c r="B497" s="12">
        <v>88423</v>
      </c>
      <c r="C497" s="67" t="s">
        <v>16</v>
      </c>
      <c r="D497" s="67" t="s">
        <v>366</v>
      </c>
      <c r="E497" s="109"/>
      <c r="F497" s="109"/>
      <c r="G497" s="49" t="s">
        <v>15</v>
      </c>
      <c r="H497" s="50">
        <v>1</v>
      </c>
      <c r="I497" s="48">
        <f>SUM(J498:J500)</f>
        <v>18.73</v>
      </c>
      <c r="J497" s="48">
        <f>I497</f>
        <v>18.73</v>
      </c>
    </row>
    <row r="498" spans="1:10" ht="14.25" customHeight="1" x14ac:dyDescent="0.2">
      <c r="A498" s="86" t="s">
        <v>42</v>
      </c>
      <c r="B498" s="20">
        <v>38877</v>
      </c>
      <c r="C498" s="86" t="s">
        <v>16</v>
      </c>
      <c r="D498" s="86" t="s">
        <v>367</v>
      </c>
      <c r="E498" s="107"/>
      <c r="F498" s="107"/>
      <c r="G498" s="53" t="s">
        <v>21</v>
      </c>
      <c r="H498" s="54">
        <v>1.9379999999999999</v>
      </c>
      <c r="I498" s="47">
        <v>7.09</v>
      </c>
      <c r="J498" s="47">
        <f t="shared" ref="J498" si="73">ROUND(H498*I498,2)</f>
        <v>13.74</v>
      </c>
    </row>
    <row r="499" spans="1:10" ht="25.5" x14ac:dyDescent="0.2">
      <c r="A499" s="68" t="s">
        <v>38</v>
      </c>
      <c r="B499" s="8">
        <v>88310</v>
      </c>
      <c r="C499" s="87" t="s">
        <v>16</v>
      </c>
      <c r="D499" s="87" t="s">
        <v>59</v>
      </c>
      <c r="E499" s="87"/>
      <c r="F499" s="87"/>
      <c r="G499" s="51" t="s">
        <v>34</v>
      </c>
      <c r="H499" s="52">
        <v>0.17599999999999999</v>
      </c>
      <c r="I499" s="46">
        <v>23.88</v>
      </c>
      <c r="J499" s="46">
        <f t="shared" ref="J499:J500" si="74">ROUND(H499*I499,2)</f>
        <v>4.2</v>
      </c>
    </row>
    <row r="500" spans="1:10" ht="25.5" x14ac:dyDescent="0.2">
      <c r="A500" s="68" t="s">
        <v>38</v>
      </c>
      <c r="B500" s="8">
        <v>88316</v>
      </c>
      <c r="C500" s="87" t="s">
        <v>16</v>
      </c>
      <c r="D500" s="87" t="s">
        <v>36</v>
      </c>
      <c r="E500" s="120"/>
      <c r="F500" s="121"/>
      <c r="G500" s="51" t="s">
        <v>34</v>
      </c>
      <c r="H500" s="52">
        <v>4.3499999999999997E-2</v>
      </c>
      <c r="I500" s="46">
        <v>18.16</v>
      </c>
      <c r="J500" s="46">
        <f t="shared" si="74"/>
        <v>0.79</v>
      </c>
    </row>
    <row r="501" spans="1:10" x14ac:dyDescent="0.2">
      <c r="A501" s="69"/>
      <c r="B501" s="69"/>
      <c r="C501" s="69"/>
      <c r="D501" s="69"/>
      <c r="E501" s="69" t="s">
        <v>33</v>
      </c>
      <c r="F501" s="4">
        <f>SUM(J499:J500)*0.653</f>
        <v>3.2584700000000004</v>
      </c>
      <c r="G501" s="69" t="s">
        <v>32</v>
      </c>
      <c r="H501" s="4">
        <v>0</v>
      </c>
      <c r="I501" s="69" t="s">
        <v>31</v>
      </c>
      <c r="J501" s="4">
        <f>F501</f>
        <v>3.2584700000000004</v>
      </c>
    </row>
    <row r="502" spans="1:10" x14ac:dyDescent="0.2">
      <c r="A502" s="69"/>
      <c r="B502" s="69"/>
      <c r="C502" s="69"/>
      <c r="D502" s="69"/>
      <c r="E502" s="69" t="s">
        <v>30</v>
      </c>
      <c r="F502" s="4">
        <f>I497*0.2768</f>
        <v>5.1844640000000002</v>
      </c>
      <c r="G502" s="69"/>
      <c r="H502" s="110" t="s">
        <v>29</v>
      </c>
      <c r="I502" s="110"/>
      <c r="J502" s="4">
        <f>F502+I497</f>
        <v>23.914464000000002</v>
      </c>
    </row>
    <row r="503" spans="1:10" ht="15" thickBot="1" x14ac:dyDescent="0.25">
      <c r="A503" s="60"/>
      <c r="B503" s="60"/>
      <c r="C503" s="60"/>
      <c r="D503" s="60"/>
      <c r="E503" s="58"/>
      <c r="F503" s="59"/>
      <c r="G503" s="58"/>
      <c r="H503" s="58"/>
      <c r="I503" s="60" t="s">
        <v>28</v>
      </c>
      <c r="J503" s="61">
        <f>J502</f>
        <v>23.914464000000002</v>
      </c>
    </row>
    <row r="504" spans="1:10" ht="15" x14ac:dyDescent="0.2">
      <c r="A504" s="71" t="s">
        <v>150</v>
      </c>
      <c r="B504" s="13" t="s">
        <v>5</v>
      </c>
      <c r="C504" s="71" t="s">
        <v>6</v>
      </c>
      <c r="D504" s="71" t="s">
        <v>7</v>
      </c>
      <c r="E504" s="108" t="s">
        <v>40</v>
      </c>
      <c r="F504" s="108"/>
      <c r="G504" s="14" t="s">
        <v>8</v>
      </c>
      <c r="H504" s="13" t="s">
        <v>9</v>
      </c>
      <c r="I504" s="13" t="s">
        <v>10</v>
      </c>
      <c r="J504" s="13" t="s">
        <v>11</v>
      </c>
    </row>
    <row r="505" spans="1:10" x14ac:dyDescent="0.2">
      <c r="A505" s="67" t="s">
        <v>39</v>
      </c>
      <c r="B505" s="12">
        <v>150129</v>
      </c>
      <c r="C505" s="67" t="s">
        <v>14</v>
      </c>
      <c r="D505" s="67" t="s">
        <v>368</v>
      </c>
      <c r="E505" s="109"/>
      <c r="F505" s="109"/>
      <c r="G505" s="49" t="s">
        <v>15</v>
      </c>
      <c r="H505" s="50">
        <v>1</v>
      </c>
      <c r="I505" s="48">
        <f>SUM(J506:J509)</f>
        <v>12.219999999999999</v>
      </c>
      <c r="J505" s="48">
        <f>I505</f>
        <v>12.219999999999999</v>
      </c>
    </row>
    <row r="506" spans="1:10" s="37" customFormat="1" x14ac:dyDescent="0.2">
      <c r="A506" s="86" t="s">
        <v>42</v>
      </c>
      <c r="B506" s="20" t="s">
        <v>193</v>
      </c>
      <c r="C506" s="86" t="s">
        <v>14</v>
      </c>
      <c r="D506" s="86" t="s">
        <v>61</v>
      </c>
      <c r="E506" s="107"/>
      <c r="F506" s="107"/>
      <c r="G506" s="53" t="s">
        <v>60</v>
      </c>
      <c r="H506" s="54">
        <v>0.03</v>
      </c>
      <c r="I506" s="47">
        <v>32.9</v>
      </c>
      <c r="J506" s="47">
        <f t="shared" ref="J506:J509" si="75">ROUND(H506*I506,2)</f>
        <v>0.99</v>
      </c>
    </row>
    <row r="507" spans="1:10" s="37" customFormat="1" x14ac:dyDescent="0.2">
      <c r="A507" s="86" t="s">
        <v>42</v>
      </c>
      <c r="B507" s="20" t="s">
        <v>192</v>
      </c>
      <c r="C507" s="86" t="s">
        <v>14</v>
      </c>
      <c r="D507" s="86" t="s">
        <v>62</v>
      </c>
      <c r="E507" s="107"/>
      <c r="F507" s="107"/>
      <c r="G507" s="53" t="s">
        <v>17</v>
      </c>
      <c r="H507" s="54">
        <v>0.4</v>
      </c>
      <c r="I507" s="47">
        <v>1.1000000000000001</v>
      </c>
      <c r="J507" s="47">
        <f t="shared" si="75"/>
        <v>0.44</v>
      </c>
    </row>
    <row r="508" spans="1:10" s="37" customFormat="1" ht="25.5" x14ac:dyDescent="0.2">
      <c r="A508" s="68" t="s">
        <v>38</v>
      </c>
      <c r="B508" s="8">
        <v>280024</v>
      </c>
      <c r="C508" s="68" t="s">
        <v>14</v>
      </c>
      <c r="D508" s="87" t="s">
        <v>59</v>
      </c>
      <c r="E508" s="68"/>
      <c r="F508" s="68"/>
      <c r="G508" s="51" t="s">
        <v>34</v>
      </c>
      <c r="H508" s="52">
        <v>0.3</v>
      </c>
      <c r="I508" s="46">
        <v>23.88</v>
      </c>
      <c r="J508" s="46">
        <f t="shared" si="75"/>
        <v>7.16</v>
      </c>
    </row>
    <row r="509" spans="1:10" s="37" customFormat="1" ht="25.5" x14ac:dyDescent="0.2">
      <c r="A509" s="68" t="s">
        <v>38</v>
      </c>
      <c r="B509" s="8">
        <v>280026</v>
      </c>
      <c r="C509" s="68" t="s">
        <v>14</v>
      </c>
      <c r="D509" s="87" t="s">
        <v>36</v>
      </c>
      <c r="E509" s="68"/>
      <c r="F509" s="68"/>
      <c r="G509" s="51" t="s">
        <v>34</v>
      </c>
      <c r="H509" s="52">
        <v>0.2</v>
      </c>
      <c r="I509" s="46">
        <v>18.16</v>
      </c>
      <c r="J509" s="46">
        <f t="shared" si="75"/>
        <v>3.63</v>
      </c>
    </row>
    <row r="510" spans="1:10" x14ac:dyDescent="0.2">
      <c r="A510" s="69"/>
      <c r="B510" s="69"/>
      <c r="C510" s="69"/>
      <c r="D510" s="69"/>
      <c r="E510" s="69" t="s">
        <v>33</v>
      </c>
      <c r="F510" s="4">
        <f>SUM(J508:J509)*0.653</f>
        <v>7.0458699999999999</v>
      </c>
      <c r="G510" s="69" t="s">
        <v>32</v>
      </c>
      <c r="H510" s="4">
        <v>0</v>
      </c>
      <c r="I510" s="69" t="s">
        <v>31</v>
      </c>
      <c r="J510" s="4">
        <f>F510</f>
        <v>7.0458699999999999</v>
      </c>
    </row>
    <row r="511" spans="1:10" x14ac:dyDescent="0.2">
      <c r="A511" s="69"/>
      <c r="B511" s="69"/>
      <c r="C511" s="69"/>
      <c r="D511" s="69"/>
      <c r="E511" s="69" t="s">
        <v>30</v>
      </c>
      <c r="F511" s="4">
        <f>I505*0.2768</f>
        <v>3.3824959999999997</v>
      </c>
      <c r="G511" s="69"/>
      <c r="H511" s="110" t="s">
        <v>29</v>
      </c>
      <c r="I511" s="110"/>
      <c r="J511" s="4">
        <f>F511+I505</f>
        <v>15.602495999999999</v>
      </c>
    </row>
    <row r="512" spans="1:10" ht="15" thickBot="1" x14ac:dyDescent="0.25">
      <c r="A512" s="60"/>
      <c r="B512" s="60"/>
      <c r="C512" s="60"/>
      <c r="D512" s="60"/>
      <c r="E512" s="58"/>
      <c r="F512" s="59"/>
      <c r="G512" s="58"/>
      <c r="H512" s="58"/>
      <c r="I512" s="60" t="s">
        <v>28</v>
      </c>
      <c r="J512" s="61">
        <f>J511</f>
        <v>15.602495999999999</v>
      </c>
    </row>
    <row r="513" spans="1:10" ht="15" x14ac:dyDescent="0.2">
      <c r="A513" s="71" t="s">
        <v>151</v>
      </c>
      <c r="B513" s="13" t="s">
        <v>5</v>
      </c>
      <c r="C513" s="71" t="s">
        <v>6</v>
      </c>
      <c r="D513" s="71" t="s">
        <v>7</v>
      </c>
      <c r="E513" s="108" t="s">
        <v>40</v>
      </c>
      <c r="F513" s="108"/>
      <c r="G513" s="14" t="s">
        <v>8</v>
      </c>
      <c r="H513" s="13" t="s">
        <v>9</v>
      </c>
      <c r="I513" s="13" t="s">
        <v>10</v>
      </c>
      <c r="J513" s="13" t="s">
        <v>11</v>
      </c>
    </row>
    <row r="514" spans="1:10" x14ac:dyDescent="0.2">
      <c r="A514" s="67" t="s">
        <v>39</v>
      </c>
      <c r="B514" s="12">
        <v>150124</v>
      </c>
      <c r="C514" s="67" t="s">
        <v>14</v>
      </c>
      <c r="D514" s="67" t="s">
        <v>369</v>
      </c>
      <c r="E514" s="109"/>
      <c r="F514" s="109"/>
      <c r="G514" s="49" t="s">
        <v>15</v>
      </c>
      <c r="H514" s="50">
        <v>1</v>
      </c>
      <c r="I514" s="48">
        <f>SUM(J515:J518)</f>
        <v>17.12</v>
      </c>
      <c r="J514" s="48">
        <f>I514</f>
        <v>17.12</v>
      </c>
    </row>
    <row r="515" spans="1:10" x14ac:dyDescent="0.2">
      <c r="A515" s="86" t="s">
        <v>42</v>
      </c>
      <c r="B515" s="20" t="s">
        <v>192</v>
      </c>
      <c r="C515" s="86" t="s">
        <v>14</v>
      </c>
      <c r="D515" s="86" t="s">
        <v>62</v>
      </c>
      <c r="E515" s="107"/>
      <c r="F515" s="107"/>
      <c r="G515" s="53" t="s">
        <v>17</v>
      </c>
      <c r="H515" s="54">
        <v>0.25</v>
      </c>
      <c r="I515" s="47">
        <v>1.1000000000000001</v>
      </c>
      <c r="J515" s="47">
        <f t="shared" ref="J515:J518" si="76">ROUND(H515*I515,2)</f>
        <v>0.28000000000000003</v>
      </c>
    </row>
    <row r="516" spans="1:10" x14ac:dyDescent="0.2">
      <c r="A516" s="86" t="s">
        <v>42</v>
      </c>
      <c r="B516" s="20" t="s">
        <v>370</v>
      </c>
      <c r="C516" s="86" t="s">
        <v>14</v>
      </c>
      <c r="D516" s="86" t="s">
        <v>371</v>
      </c>
      <c r="E516" s="107"/>
      <c r="F516" s="107"/>
      <c r="G516" s="53" t="s">
        <v>60</v>
      </c>
      <c r="H516" s="54">
        <v>0.05</v>
      </c>
      <c r="I516" s="47">
        <v>120.99</v>
      </c>
      <c r="J516" s="47">
        <f t="shared" si="76"/>
        <v>6.05</v>
      </c>
    </row>
    <row r="517" spans="1:10" ht="25.5" x14ac:dyDescent="0.2">
      <c r="A517" s="68" t="s">
        <v>38</v>
      </c>
      <c r="B517" s="8">
        <v>280024</v>
      </c>
      <c r="C517" s="87" t="s">
        <v>14</v>
      </c>
      <c r="D517" s="87" t="s">
        <v>59</v>
      </c>
      <c r="E517" s="87"/>
      <c r="F517" s="87"/>
      <c r="G517" s="51" t="s">
        <v>34</v>
      </c>
      <c r="H517" s="52">
        <v>0.3</v>
      </c>
      <c r="I517" s="46">
        <v>23.88</v>
      </c>
      <c r="J517" s="46">
        <f t="shared" si="76"/>
        <v>7.16</v>
      </c>
    </row>
    <row r="518" spans="1:10" ht="25.5" x14ac:dyDescent="0.2">
      <c r="A518" s="68" t="s">
        <v>38</v>
      </c>
      <c r="B518" s="8">
        <v>280026</v>
      </c>
      <c r="C518" s="87" t="s">
        <v>14</v>
      </c>
      <c r="D518" s="87" t="s">
        <v>36</v>
      </c>
      <c r="E518" s="87"/>
      <c r="F518" s="87"/>
      <c r="G518" s="51" t="s">
        <v>34</v>
      </c>
      <c r="H518" s="52">
        <v>0.2</v>
      </c>
      <c r="I518" s="46">
        <v>18.16</v>
      </c>
      <c r="J518" s="46">
        <f t="shared" si="76"/>
        <v>3.63</v>
      </c>
    </row>
    <row r="519" spans="1:10" x14ac:dyDescent="0.2">
      <c r="A519" s="69"/>
      <c r="B519" s="69"/>
      <c r="C519" s="69"/>
      <c r="D519" s="69"/>
      <c r="E519" s="69" t="s">
        <v>33</v>
      </c>
      <c r="F519" s="4">
        <f>SUM(J517:J518)*0.653</f>
        <v>7.0458699999999999</v>
      </c>
      <c r="G519" s="69" t="s">
        <v>32</v>
      </c>
      <c r="H519" s="4">
        <v>0</v>
      </c>
      <c r="I519" s="69" t="s">
        <v>31</v>
      </c>
      <c r="J519" s="4">
        <f>F519</f>
        <v>7.0458699999999999</v>
      </c>
    </row>
    <row r="520" spans="1:10" x14ac:dyDescent="0.2">
      <c r="A520" s="69"/>
      <c r="B520" s="69"/>
      <c r="C520" s="69"/>
      <c r="D520" s="69"/>
      <c r="E520" s="69" t="s">
        <v>30</v>
      </c>
      <c r="F520" s="4">
        <f>I514*0.2768</f>
        <v>4.7388159999999999</v>
      </c>
      <c r="G520" s="69"/>
      <c r="H520" s="110" t="s">
        <v>29</v>
      </c>
      <c r="I520" s="110"/>
      <c r="J520" s="4">
        <f>F520+I514</f>
        <v>21.858816000000001</v>
      </c>
    </row>
    <row r="521" spans="1:10" ht="15" thickBot="1" x14ac:dyDescent="0.25">
      <c r="A521" s="60"/>
      <c r="B521" s="60"/>
      <c r="C521" s="60"/>
      <c r="D521" s="60"/>
      <c r="E521" s="58"/>
      <c r="F521" s="59"/>
      <c r="G521" s="58"/>
      <c r="H521" s="58"/>
      <c r="I521" s="60" t="s">
        <v>28</v>
      </c>
      <c r="J521" s="61">
        <f>J520</f>
        <v>21.858816000000001</v>
      </c>
    </row>
    <row r="522" spans="1:10" ht="15" x14ac:dyDescent="0.2">
      <c r="A522" s="71" t="s">
        <v>183</v>
      </c>
      <c r="B522" s="13" t="s">
        <v>5</v>
      </c>
      <c r="C522" s="71" t="s">
        <v>6</v>
      </c>
      <c r="D522" s="71" t="s">
        <v>7</v>
      </c>
      <c r="E522" s="108" t="s">
        <v>40</v>
      </c>
      <c r="F522" s="108"/>
      <c r="G522" s="14" t="s">
        <v>8</v>
      </c>
      <c r="H522" s="13" t="s">
        <v>9</v>
      </c>
      <c r="I522" s="13" t="s">
        <v>10</v>
      </c>
      <c r="J522" s="13" t="s">
        <v>11</v>
      </c>
    </row>
    <row r="523" spans="1:10" x14ac:dyDescent="0.2">
      <c r="A523" s="67" t="s">
        <v>39</v>
      </c>
      <c r="B523" s="12">
        <v>102491</v>
      </c>
      <c r="C523" s="67" t="s">
        <v>16</v>
      </c>
      <c r="D523" s="67" t="s">
        <v>372</v>
      </c>
      <c r="E523" s="109"/>
      <c r="F523" s="109"/>
      <c r="G523" s="49" t="s">
        <v>15</v>
      </c>
      <c r="H523" s="50">
        <v>1</v>
      </c>
      <c r="I523" s="48">
        <f>SUM(J524:J528)</f>
        <v>18.310000000000002</v>
      </c>
      <c r="J523" s="48">
        <f>I523</f>
        <v>18.310000000000002</v>
      </c>
    </row>
    <row r="524" spans="1:10" x14ac:dyDescent="0.2">
      <c r="A524" s="86" t="s">
        <v>42</v>
      </c>
      <c r="B524" s="20">
        <v>6085</v>
      </c>
      <c r="C524" s="86" t="s">
        <v>16</v>
      </c>
      <c r="D524" s="86" t="s">
        <v>362</v>
      </c>
      <c r="E524" s="107"/>
      <c r="F524" s="107"/>
      <c r="G524" s="53" t="s">
        <v>58</v>
      </c>
      <c r="H524" s="54">
        <v>0.158</v>
      </c>
      <c r="I524" s="47">
        <v>6.87</v>
      </c>
      <c r="J524" s="47">
        <f t="shared" ref="J524:J526" si="77">ROUND(H524*I524,2)</f>
        <v>1.0900000000000001</v>
      </c>
    </row>
    <row r="525" spans="1:10" x14ac:dyDescent="0.2">
      <c r="A525" s="86" t="s">
        <v>42</v>
      </c>
      <c r="B525" s="20">
        <v>7348</v>
      </c>
      <c r="C525" s="86" t="s">
        <v>16</v>
      </c>
      <c r="D525" s="86" t="s">
        <v>373</v>
      </c>
      <c r="E525" s="107"/>
      <c r="F525" s="107"/>
      <c r="G525" s="53" t="s">
        <v>58</v>
      </c>
      <c r="H525" s="54">
        <v>0.42699999999999999</v>
      </c>
      <c r="I525" s="47">
        <v>19.940000000000001</v>
      </c>
      <c r="J525" s="47">
        <f t="shared" si="77"/>
        <v>8.51</v>
      </c>
    </row>
    <row r="526" spans="1:10" x14ac:dyDescent="0.2">
      <c r="A526" s="86" t="s">
        <v>42</v>
      </c>
      <c r="B526" s="20">
        <v>12815</v>
      </c>
      <c r="C526" s="86" t="s">
        <v>16</v>
      </c>
      <c r="D526" s="86" t="s">
        <v>374</v>
      </c>
      <c r="E526" s="107"/>
      <c r="F526" s="107"/>
      <c r="G526" s="53" t="s">
        <v>17</v>
      </c>
      <c r="H526" s="54">
        <v>0.01</v>
      </c>
      <c r="I526" s="47">
        <v>7.33</v>
      </c>
      <c r="J526" s="47">
        <f t="shared" si="77"/>
        <v>7.0000000000000007E-2</v>
      </c>
    </row>
    <row r="527" spans="1:10" ht="25.5" x14ac:dyDescent="0.2">
      <c r="A527" s="68" t="s">
        <v>38</v>
      </c>
      <c r="B527" s="8">
        <v>88310</v>
      </c>
      <c r="C527" s="68" t="s">
        <v>16</v>
      </c>
      <c r="D527" s="87" t="s">
        <v>59</v>
      </c>
      <c r="E527" s="113"/>
      <c r="F527" s="114"/>
      <c r="G527" s="51" t="s">
        <v>34</v>
      </c>
      <c r="H527" s="52">
        <v>0.27450000000000002</v>
      </c>
      <c r="I527" s="46">
        <v>23.88</v>
      </c>
      <c r="J527" s="46">
        <f t="shared" ref="J527:J528" si="78">ROUND(H527*I527,2)</f>
        <v>6.56</v>
      </c>
    </row>
    <row r="528" spans="1:10" ht="25.5" x14ac:dyDescent="0.2">
      <c r="A528" s="68" t="s">
        <v>38</v>
      </c>
      <c r="B528" s="8">
        <v>88316</v>
      </c>
      <c r="C528" s="68" t="s">
        <v>16</v>
      </c>
      <c r="D528" s="68" t="s">
        <v>36</v>
      </c>
      <c r="E528" s="113"/>
      <c r="F528" s="114"/>
      <c r="G528" s="51" t="s">
        <v>34</v>
      </c>
      <c r="H528" s="52">
        <v>0.1145</v>
      </c>
      <c r="I528" s="46">
        <v>18.16</v>
      </c>
      <c r="J528" s="46">
        <f t="shared" si="78"/>
        <v>2.08</v>
      </c>
    </row>
    <row r="529" spans="1:10" x14ac:dyDescent="0.2">
      <c r="A529" s="69"/>
      <c r="B529" s="69"/>
      <c r="C529" s="69"/>
      <c r="D529" s="69"/>
      <c r="E529" s="69" t="s">
        <v>33</v>
      </c>
      <c r="F529" s="4">
        <f>SUM(J527:J528)*0.653</f>
        <v>5.6419200000000007</v>
      </c>
      <c r="G529" s="69" t="s">
        <v>32</v>
      </c>
      <c r="H529" s="4">
        <v>0</v>
      </c>
      <c r="I529" s="69" t="s">
        <v>31</v>
      </c>
      <c r="J529" s="4">
        <f>F529</f>
        <v>5.6419200000000007</v>
      </c>
    </row>
    <row r="530" spans="1:10" x14ac:dyDescent="0.2">
      <c r="A530" s="69"/>
      <c r="B530" s="69"/>
      <c r="C530" s="69"/>
      <c r="D530" s="69"/>
      <c r="E530" s="69" t="s">
        <v>30</v>
      </c>
      <c r="F530" s="4">
        <f>I523*0.2768</f>
        <v>5.0682080000000003</v>
      </c>
      <c r="G530" s="69"/>
      <c r="H530" s="110" t="s">
        <v>29</v>
      </c>
      <c r="I530" s="110"/>
      <c r="J530" s="4">
        <f>F530+I523</f>
        <v>23.378208000000001</v>
      </c>
    </row>
    <row r="531" spans="1:10" ht="15" thickBot="1" x14ac:dyDescent="0.25">
      <c r="A531" s="60"/>
      <c r="B531" s="60"/>
      <c r="C531" s="60"/>
      <c r="D531" s="60"/>
      <c r="E531" s="58"/>
      <c r="F531" s="59"/>
      <c r="G531" s="58"/>
      <c r="H531" s="58"/>
      <c r="I531" s="60" t="s">
        <v>28</v>
      </c>
      <c r="J531" s="61">
        <f>J530</f>
        <v>23.378208000000001</v>
      </c>
    </row>
    <row r="532" spans="1:10" x14ac:dyDescent="0.2">
      <c r="A532" s="23">
        <v>11</v>
      </c>
      <c r="B532" s="23"/>
      <c r="C532" s="23"/>
      <c r="D532" s="23" t="s">
        <v>375</v>
      </c>
      <c r="E532" s="70"/>
      <c r="F532" s="117"/>
      <c r="G532" s="117"/>
      <c r="H532" s="18"/>
      <c r="I532" s="70"/>
      <c r="J532" s="16"/>
    </row>
    <row r="533" spans="1:10" s="37" customFormat="1" x14ac:dyDescent="0.2">
      <c r="A533" s="90"/>
      <c r="B533" s="90"/>
      <c r="C533" s="90"/>
      <c r="D533" s="90" t="s">
        <v>376</v>
      </c>
      <c r="E533" s="89"/>
      <c r="F533" s="89"/>
      <c r="G533" s="89"/>
      <c r="H533" s="18"/>
      <c r="I533" s="89"/>
      <c r="J533" s="16"/>
    </row>
    <row r="534" spans="1:10" ht="15" x14ac:dyDescent="0.2">
      <c r="A534" s="71" t="s">
        <v>152</v>
      </c>
      <c r="B534" s="13" t="s">
        <v>5</v>
      </c>
      <c r="C534" s="71" t="s">
        <v>6</v>
      </c>
      <c r="D534" s="71" t="s">
        <v>7</v>
      </c>
      <c r="E534" s="108" t="s">
        <v>40</v>
      </c>
      <c r="F534" s="108"/>
      <c r="G534" s="14" t="s">
        <v>8</v>
      </c>
      <c r="H534" s="13" t="s">
        <v>9</v>
      </c>
      <c r="I534" s="13" t="s">
        <v>10</v>
      </c>
      <c r="J534" s="13" t="s">
        <v>11</v>
      </c>
    </row>
    <row r="535" spans="1:10" x14ac:dyDescent="0.2">
      <c r="A535" s="67" t="s">
        <v>39</v>
      </c>
      <c r="B535" s="12">
        <v>180105</v>
      </c>
      <c r="C535" s="67" t="s">
        <v>14</v>
      </c>
      <c r="D535" s="67" t="s">
        <v>377</v>
      </c>
      <c r="E535" s="109"/>
      <c r="F535" s="109"/>
      <c r="G535" s="49" t="s">
        <v>166</v>
      </c>
      <c r="H535" s="50">
        <v>1</v>
      </c>
      <c r="I535" s="48">
        <f>SUM(J536:J540)</f>
        <v>18.02</v>
      </c>
      <c r="J535" s="48">
        <f>I535</f>
        <v>18.02</v>
      </c>
    </row>
    <row r="536" spans="1:10" x14ac:dyDescent="0.2">
      <c r="A536" s="86" t="s">
        <v>42</v>
      </c>
      <c r="B536" s="20" t="s">
        <v>198</v>
      </c>
      <c r="C536" s="86" t="s">
        <v>14</v>
      </c>
      <c r="D536" s="86" t="s">
        <v>199</v>
      </c>
      <c r="E536" s="107"/>
      <c r="F536" s="107"/>
      <c r="G536" s="53" t="s">
        <v>18</v>
      </c>
      <c r="H536" s="54">
        <v>1.05</v>
      </c>
      <c r="I536" s="47">
        <v>9.4499999999999993</v>
      </c>
      <c r="J536" s="47">
        <f t="shared" ref="J536:J538" si="79">ROUND(H536*I536,2)</f>
        <v>9.92</v>
      </c>
    </row>
    <row r="537" spans="1:10" ht="14.25" customHeight="1" x14ac:dyDescent="0.2">
      <c r="A537" s="86" t="s">
        <v>42</v>
      </c>
      <c r="B537" s="20" t="s">
        <v>203</v>
      </c>
      <c r="C537" s="86" t="s">
        <v>14</v>
      </c>
      <c r="D537" s="86" t="s">
        <v>85</v>
      </c>
      <c r="E537" s="107"/>
      <c r="F537" s="107"/>
      <c r="G537" s="53" t="s">
        <v>58</v>
      </c>
      <c r="H537" s="54">
        <v>6.9999999999999999E-4</v>
      </c>
      <c r="I537" s="47">
        <v>49.35</v>
      </c>
      <c r="J537" s="47">
        <f t="shared" si="79"/>
        <v>0.03</v>
      </c>
    </row>
    <row r="538" spans="1:10" x14ac:dyDescent="0.2">
      <c r="A538" s="86" t="s">
        <v>42</v>
      </c>
      <c r="B538" s="20" t="s">
        <v>204</v>
      </c>
      <c r="C538" s="86" t="s">
        <v>14</v>
      </c>
      <c r="D538" s="86" t="s">
        <v>84</v>
      </c>
      <c r="E538" s="107"/>
      <c r="F538" s="107"/>
      <c r="G538" s="53" t="s">
        <v>83</v>
      </c>
      <c r="H538" s="54">
        <v>0.1</v>
      </c>
      <c r="I538" s="47">
        <v>8.9</v>
      </c>
      <c r="J538" s="47">
        <f t="shared" si="79"/>
        <v>0.89</v>
      </c>
    </row>
    <row r="539" spans="1:10" ht="25.5" x14ac:dyDescent="0.2">
      <c r="A539" s="68" t="s">
        <v>38</v>
      </c>
      <c r="B539" s="8">
        <v>280008</v>
      </c>
      <c r="C539" s="68" t="s">
        <v>14</v>
      </c>
      <c r="D539" s="68" t="s">
        <v>53</v>
      </c>
      <c r="E539" s="68"/>
      <c r="F539" s="68"/>
      <c r="G539" s="51" t="s">
        <v>34</v>
      </c>
      <c r="H539" s="52">
        <v>0.18</v>
      </c>
      <c r="I539" s="46">
        <v>17.68</v>
      </c>
      <c r="J539" s="46">
        <f t="shared" ref="J539:J540" si="80">ROUND(H539*I539,2)</f>
        <v>3.18</v>
      </c>
    </row>
    <row r="540" spans="1:10" ht="25.5" x14ac:dyDescent="0.2">
      <c r="A540" s="68" t="s">
        <v>38</v>
      </c>
      <c r="B540" s="8">
        <v>280016</v>
      </c>
      <c r="C540" s="68" t="s">
        <v>14</v>
      </c>
      <c r="D540" s="68" t="s">
        <v>52</v>
      </c>
      <c r="E540" s="68"/>
      <c r="F540" s="68"/>
      <c r="G540" s="51" t="s">
        <v>34</v>
      </c>
      <c r="H540" s="52">
        <v>0.18</v>
      </c>
      <c r="I540" s="46">
        <v>22.21</v>
      </c>
      <c r="J540" s="46">
        <f t="shared" si="80"/>
        <v>4</v>
      </c>
    </row>
    <row r="541" spans="1:10" x14ac:dyDescent="0.2">
      <c r="A541" s="69"/>
      <c r="B541" s="69"/>
      <c r="C541" s="69"/>
      <c r="D541" s="69"/>
      <c r="E541" s="69" t="s">
        <v>33</v>
      </c>
      <c r="F541" s="4">
        <f>SUM(J539:J540)*0.653</f>
        <v>4.6885399999999997</v>
      </c>
      <c r="G541" s="69" t="s">
        <v>32</v>
      </c>
      <c r="H541" s="4">
        <v>0</v>
      </c>
      <c r="I541" s="69" t="s">
        <v>31</v>
      </c>
      <c r="J541" s="4">
        <f>F541</f>
        <v>4.6885399999999997</v>
      </c>
    </row>
    <row r="542" spans="1:10" x14ac:dyDescent="0.2">
      <c r="A542" s="69"/>
      <c r="B542" s="69"/>
      <c r="C542" s="69"/>
      <c r="D542" s="69"/>
      <c r="E542" s="69" t="s">
        <v>30</v>
      </c>
      <c r="F542" s="4">
        <f>I535*0.2768</f>
        <v>4.9879359999999995</v>
      </c>
      <c r="G542" s="69"/>
      <c r="H542" s="110" t="s">
        <v>29</v>
      </c>
      <c r="I542" s="110"/>
      <c r="J542" s="4">
        <f>F542+I535</f>
        <v>23.007936000000001</v>
      </c>
    </row>
    <row r="543" spans="1:10" ht="15" thickBot="1" x14ac:dyDescent="0.25">
      <c r="A543" s="60"/>
      <c r="B543" s="60"/>
      <c r="C543" s="60"/>
      <c r="D543" s="60"/>
      <c r="E543" s="58"/>
      <c r="F543" s="59"/>
      <c r="G543" s="58"/>
      <c r="H543" s="58"/>
      <c r="I543" s="60" t="s">
        <v>28</v>
      </c>
      <c r="J543" s="61">
        <f>J542</f>
        <v>23.007936000000001</v>
      </c>
    </row>
    <row r="544" spans="1:10" ht="15" x14ac:dyDescent="0.2">
      <c r="A544" s="71" t="s">
        <v>184</v>
      </c>
      <c r="B544" s="13" t="s">
        <v>5</v>
      </c>
      <c r="C544" s="71" t="s">
        <v>6</v>
      </c>
      <c r="D544" s="71" t="s">
        <v>7</v>
      </c>
      <c r="E544" s="108" t="s">
        <v>40</v>
      </c>
      <c r="F544" s="108"/>
      <c r="G544" s="14" t="s">
        <v>8</v>
      </c>
      <c r="H544" s="13" t="s">
        <v>9</v>
      </c>
      <c r="I544" s="13" t="s">
        <v>10</v>
      </c>
      <c r="J544" s="13" t="s">
        <v>11</v>
      </c>
    </row>
    <row r="545" spans="1:10" x14ac:dyDescent="0.2">
      <c r="A545" s="67" t="s">
        <v>39</v>
      </c>
      <c r="B545" s="12">
        <v>180104</v>
      </c>
      <c r="C545" s="67" t="s">
        <v>14</v>
      </c>
      <c r="D545" s="67" t="s">
        <v>378</v>
      </c>
      <c r="E545" s="109"/>
      <c r="F545" s="109"/>
      <c r="G545" s="49" t="s">
        <v>166</v>
      </c>
      <c r="H545" s="50">
        <v>1</v>
      </c>
      <c r="I545" s="48">
        <f>SUM(J546:J550)</f>
        <v>24.17</v>
      </c>
      <c r="J545" s="48">
        <f>I545</f>
        <v>24.17</v>
      </c>
    </row>
    <row r="546" spans="1:10" x14ac:dyDescent="0.2">
      <c r="A546" s="86" t="s">
        <v>42</v>
      </c>
      <c r="B546" s="20" t="s">
        <v>196</v>
      </c>
      <c r="C546" s="86" t="s">
        <v>14</v>
      </c>
      <c r="D546" s="86" t="s">
        <v>197</v>
      </c>
      <c r="E546" s="107"/>
      <c r="F546" s="107"/>
      <c r="G546" s="53" t="s">
        <v>18</v>
      </c>
      <c r="H546" s="54">
        <v>1.05</v>
      </c>
      <c r="I546" s="47">
        <v>14.34</v>
      </c>
      <c r="J546" s="47">
        <f t="shared" ref="J546:J548" si="81">ROUND(H546*I546,2)</f>
        <v>15.06</v>
      </c>
    </row>
    <row r="547" spans="1:10" s="37" customFormat="1" x14ac:dyDescent="0.2">
      <c r="A547" s="86" t="s">
        <v>42</v>
      </c>
      <c r="B547" s="20" t="s">
        <v>203</v>
      </c>
      <c r="C547" s="86" t="s">
        <v>14</v>
      </c>
      <c r="D547" s="86" t="s">
        <v>85</v>
      </c>
      <c r="E547" s="107"/>
      <c r="F547" s="107"/>
      <c r="G547" s="53" t="s">
        <v>58</v>
      </c>
      <c r="H547" s="54">
        <v>3.0000000000000001E-3</v>
      </c>
      <c r="I547" s="47">
        <v>49.35</v>
      </c>
      <c r="J547" s="47">
        <f t="shared" si="81"/>
        <v>0.15</v>
      </c>
    </row>
    <row r="548" spans="1:10" x14ac:dyDescent="0.2">
      <c r="A548" s="86" t="s">
        <v>42</v>
      </c>
      <c r="B548" s="20" t="s">
        <v>204</v>
      </c>
      <c r="C548" s="86" t="s">
        <v>14</v>
      </c>
      <c r="D548" s="86" t="s">
        <v>84</v>
      </c>
      <c r="E548" s="107"/>
      <c r="F548" s="107"/>
      <c r="G548" s="53" t="s">
        <v>83</v>
      </c>
      <c r="H548" s="54">
        <v>0.11</v>
      </c>
      <c r="I548" s="47">
        <v>8.9</v>
      </c>
      <c r="J548" s="47">
        <f t="shared" si="81"/>
        <v>0.98</v>
      </c>
    </row>
    <row r="549" spans="1:10" ht="25.5" x14ac:dyDescent="0.2">
      <c r="A549" s="68" t="s">
        <v>38</v>
      </c>
      <c r="B549" s="8">
        <v>280008</v>
      </c>
      <c r="C549" s="68" t="s">
        <v>14</v>
      </c>
      <c r="D549" s="68" t="s">
        <v>53</v>
      </c>
      <c r="E549" s="68"/>
      <c r="F549" s="68"/>
      <c r="G549" s="51" t="s">
        <v>34</v>
      </c>
      <c r="H549" s="52">
        <v>0.2</v>
      </c>
      <c r="I549" s="46">
        <v>17.68</v>
      </c>
      <c r="J549" s="46">
        <f t="shared" ref="J549:J550" si="82">ROUND(H549*I549,2)</f>
        <v>3.54</v>
      </c>
    </row>
    <row r="550" spans="1:10" ht="25.5" x14ac:dyDescent="0.2">
      <c r="A550" s="68" t="s">
        <v>38</v>
      </c>
      <c r="B550" s="8">
        <v>280016</v>
      </c>
      <c r="C550" s="68" t="s">
        <v>14</v>
      </c>
      <c r="D550" s="68" t="s">
        <v>52</v>
      </c>
      <c r="E550" s="68"/>
      <c r="F550" s="68"/>
      <c r="G550" s="51" t="s">
        <v>34</v>
      </c>
      <c r="H550" s="52">
        <v>0.2</v>
      </c>
      <c r="I550" s="46">
        <v>22.21</v>
      </c>
      <c r="J550" s="46">
        <f t="shared" si="82"/>
        <v>4.4400000000000004</v>
      </c>
    </row>
    <row r="551" spans="1:10" x14ac:dyDescent="0.2">
      <c r="A551" s="69"/>
      <c r="B551" s="69"/>
      <c r="C551" s="69"/>
      <c r="D551" s="69"/>
      <c r="E551" s="69" t="s">
        <v>33</v>
      </c>
      <c r="F551" s="4">
        <f>SUM(J549:J550)*0.653</f>
        <v>5.2109400000000008</v>
      </c>
      <c r="G551" s="69" t="s">
        <v>32</v>
      </c>
      <c r="H551" s="4">
        <v>0</v>
      </c>
      <c r="I551" s="69" t="s">
        <v>31</v>
      </c>
      <c r="J551" s="4">
        <f>F551</f>
        <v>5.2109400000000008</v>
      </c>
    </row>
    <row r="552" spans="1:10" x14ac:dyDescent="0.2">
      <c r="A552" s="69"/>
      <c r="B552" s="69"/>
      <c r="C552" s="69"/>
      <c r="D552" s="69"/>
      <c r="E552" s="69" t="s">
        <v>30</v>
      </c>
      <c r="F552" s="4">
        <f>I545*0.2768</f>
        <v>6.6902560000000006</v>
      </c>
      <c r="G552" s="69"/>
      <c r="H552" s="110" t="s">
        <v>29</v>
      </c>
      <c r="I552" s="110"/>
      <c r="J552" s="4">
        <f>F552+I545</f>
        <v>30.860256000000003</v>
      </c>
    </row>
    <row r="553" spans="1:10" ht="15" thickBot="1" x14ac:dyDescent="0.25">
      <c r="A553" s="60"/>
      <c r="B553" s="60"/>
      <c r="C553" s="60"/>
      <c r="D553" s="60"/>
      <c r="E553" s="58"/>
      <c r="F553" s="59"/>
      <c r="G553" s="58"/>
      <c r="H553" s="58"/>
      <c r="I553" s="60" t="s">
        <v>28</v>
      </c>
      <c r="J553" s="61">
        <f>J552</f>
        <v>30.860256000000003</v>
      </c>
    </row>
    <row r="554" spans="1:10" ht="15" x14ac:dyDescent="0.2">
      <c r="A554" s="71" t="s">
        <v>187</v>
      </c>
      <c r="B554" s="13" t="s">
        <v>5</v>
      </c>
      <c r="C554" s="71" t="s">
        <v>6</v>
      </c>
      <c r="D554" s="71" t="s">
        <v>7</v>
      </c>
      <c r="E554" s="108" t="s">
        <v>40</v>
      </c>
      <c r="F554" s="108"/>
      <c r="G554" s="14" t="s">
        <v>8</v>
      </c>
      <c r="H554" s="13" t="s">
        <v>9</v>
      </c>
      <c r="I554" s="13" t="s">
        <v>10</v>
      </c>
      <c r="J554" s="13" t="s">
        <v>11</v>
      </c>
    </row>
    <row r="555" spans="1:10" x14ac:dyDescent="0.2">
      <c r="A555" s="67" t="s">
        <v>39</v>
      </c>
      <c r="B555" s="12">
        <v>180102</v>
      </c>
      <c r="C555" s="67" t="s">
        <v>14</v>
      </c>
      <c r="D555" s="67" t="s">
        <v>379</v>
      </c>
      <c r="E555" s="109"/>
      <c r="F555" s="109"/>
      <c r="G555" s="49" t="s">
        <v>166</v>
      </c>
      <c r="H555" s="50">
        <v>1</v>
      </c>
      <c r="I555" s="48">
        <f>SUM(J556:J560)</f>
        <v>41.02</v>
      </c>
      <c r="J555" s="48">
        <f>I555</f>
        <v>41.02</v>
      </c>
    </row>
    <row r="556" spans="1:10" x14ac:dyDescent="0.2">
      <c r="A556" s="86" t="s">
        <v>42</v>
      </c>
      <c r="B556" s="20" t="s">
        <v>380</v>
      </c>
      <c r="C556" s="86" t="s">
        <v>14</v>
      </c>
      <c r="D556" s="86" t="s">
        <v>79</v>
      </c>
      <c r="E556" s="107"/>
      <c r="F556" s="107"/>
      <c r="G556" s="53" t="s">
        <v>18</v>
      </c>
      <c r="H556" s="54">
        <v>1.05</v>
      </c>
      <c r="I556" s="47">
        <v>19.98</v>
      </c>
      <c r="J556" s="47">
        <f t="shared" ref="J556:J558" si="83">ROUND(H556*I556,2)</f>
        <v>20.98</v>
      </c>
    </row>
    <row r="557" spans="1:10" x14ac:dyDescent="0.2">
      <c r="A557" s="86" t="s">
        <v>42</v>
      </c>
      <c r="B557" s="20" t="s">
        <v>203</v>
      </c>
      <c r="C557" s="86" t="s">
        <v>14</v>
      </c>
      <c r="D557" s="86" t="s">
        <v>85</v>
      </c>
      <c r="E557" s="107"/>
      <c r="F557" s="107"/>
      <c r="G557" s="53" t="s">
        <v>58</v>
      </c>
      <c r="H557" s="54">
        <v>0.01</v>
      </c>
      <c r="I557" s="47">
        <v>49.35</v>
      </c>
      <c r="J557" s="47">
        <f t="shared" si="83"/>
        <v>0.49</v>
      </c>
    </row>
    <row r="558" spans="1:10" x14ac:dyDescent="0.2">
      <c r="A558" s="86" t="s">
        <v>42</v>
      </c>
      <c r="B558" s="20" t="s">
        <v>204</v>
      </c>
      <c r="C558" s="86" t="s">
        <v>14</v>
      </c>
      <c r="D558" s="86" t="s">
        <v>84</v>
      </c>
      <c r="E558" s="107"/>
      <c r="F558" s="107"/>
      <c r="G558" s="53" t="s">
        <v>83</v>
      </c>
      <c r="H558" s="54">
        <v>0.18</v>
      </c>
      <c r="I558" s="47">
        <v>8.9</v>
      </c>
      <c r="J558" s="47">
        <f t="shared" si="83"/>
        <v>1.6</v>
      </c>
    </row>
    <row r="559" spans="1:10" ht="25.5" x14ac:dyDescent="0.2">
      <c r="A559" s="68" t="s">
        <v>38</v>
      </c>
      <c r="B559" s="8">
        <v>280008</v>
      </c>
      <c r="C559" s="68" t="s">
        <v>14</v>
      </c>
      <c r="D559" s="68" t="s">
        <v>53</v>
      </c>
      <c r="E559" s="68"/>
      <c r="F559" s="68"/>
      <c r="G559" s="51" t="s">
        <v>34</v>
      </c>
      <c r="H559" s="52">
        <v>0.45</v>
      </c>
      <c r="I559" s="46">
        <v>17.68</v>
      </c>
      <c r="J559" s="46">
        <f t="shared" ref="J559:J560" si="84">ROUND(H559*I559,2)</f>
        <v>7.96</v>
      </c>
    </row>
    <row r="560" spans="1:10" ht="25.5" x14ac:dyDescent="0.2">
      <c r="A560" s="68" t="s">
        <v>38</v>
      </c>
      <c r="B560" s="8">
        <v>280016</v>
      </c>
      <c r="C560" s="68" t="s">
        <v>14</v>
      </c>
      <c r="D560" s="68" t="s">
        <v>52</v>
      </c>
      <c r="E560" s="68"/>
      <c r="F560" s="68"/>
      <c r="G560" s="51" t="s">
        <v>34</v>
      </c>
      <c r="H560" s="52">
        <v>0.45</v>
      </c>
      <c r="I560" s="46">
        <v>22.21</v>
      </c>
      <c r="J560" s="46">
        <f t="shared" si="84"/>
        <v>9.99</v>
      </c>
    </row>
    <row r="561" spans="1:10" x14ac:dyDescent="0.2">
      <c r="A561" s="69"/>
      <c r="B561" s="69"/>
      <c r="C561" s="69"/>
      <c r="D561" s="69"/>
      <c r="E561" s="69" t="s">
        <v>33</v>
      </c>
      <c r="F561" s="4">
        <f>SUM(J559:J560)*0.653</f>
        <v>11.721349999999999</v>
      </c>
      <c r="G561" s="69" t="s">
        <v>32</v>
      </c>
      <c r="H561" s="4">
        <v>0</v>
      </c>
      <c r="I561" s="69" t="s">
        <v>31</v>
      </c>
      <c r="J561" s="4">
        <f>F561</f>
        <v>11.721349999999999</v>
      </c>
    </row>
    <row r="562" spans="1:10" x14ac:dyDescent="0.2">
      <c r="A562" s="69"/>
      <c r="B562" s="69"/>
      <c r="C562" s="69"/>
      <c r="D562" s="69"/>
      <c r="E562" s="69" t="s">
        <v>30</v>
      </c>
      <c r="F562" s="4">
        <f>I555*0.2768</f>
        <v>11.354336</v>
      </c>
      <c r="G562" s="69"/>
      <c r="H562" s="110" t="s">
        <v>29</v>
      </c>
      <c r="I562" s="110"/>
      <c r="J562" s="4">
        <f>F562+I555</f>
        <v>52.374336</v>
      </c>
    </row>
    <row r="563" spans="1:10" ht="15" thickBot="1" x14ac:dyDescent="0.25">
      <c r="A563" s="60"/>
      <c r="B563" s="60"/>
      <c r="C563" s="60"/>
      <c r="D563" s="60"/>
      <c r="E563" s="58"/>
      <c r="F563" s="59"/>
      <c r="G563" s="58"/>
      <c r="H563" s="58"/>
      <c r="I563" s="60" t="s">
        <v>28</v>
      </c>
      <c r="J563" s="61">
        <f>J562</f>
        <v>52.374336</v>
      </c>
    </row>
    <row r="564" spans="1:10" ht="15" x14ac:dyDescent="0.2">
      <c r="A564" s="71" t="s">
        <v>188</v>
      </c>
      <c r="B564" s="13" t="s">
        <v>5</v>
      </c>
      <c r="C564" s="71" t="s">
        <v>6</v>
      </c>
      <c r="D564" s="71" t="s">
        <v>7</v>
      </c>
      <c r="E564" s="108" t="s">
        <v>40</v>
      </c>
      <c r="F564" s="108"/>
      <c r="G564" s="14" t="s">
        <v>8</v>
      </c>
      <c r="H564" s="13" t="s">
        <v>9</v>
      </c>
      <c r="I564" s="13" t="s">
        <v>10</v>
      </c>
      <c r="J564" s="13" t="s">
        <v>11</v>
      </c>
    </row>
    <row r="565" spans="1:10" x14ac:dyDescent="0.2">
      <c r="A565" s="67" t="s">
        <v>39</v>
      </c>
      <c r="B565" s="12">
        <v>94677</v>
      </c>
      <c r="C565" s="67" t="s">
        <v>16</v>
      </c>
      <c r="D565" s="67" t="s">
        <v>381</v>
      </c>
      <c r="E565" s="109"/>
      <c r="F565" s="109"/>
      <c r="G565" s="49" t="s">
        <v>182</v>
      </c>
      <c r="H565" s="50">
        <v>1</v>
      </c>
      <c r="I565" s="48">
        <f>SUM(J566:J571)</f>
        <v>22.849999999999998</v>
      </c>
      <c r="J565" s="48">
        <f>I565</f>
        <v>22.849999999999998</v>
      </c>
    </row>
    <row r="566" spans="1:10" ht="14.25" customHeight="1" x14ac:dyDescent="0.2">
      <c r="A566" s="86" t="s">
        <v>42</v>
      </c>
      <c r="B566" s="20">
        <v>1958</v>
      </c>
      <c r="C566" s="86" t="s">
        <v>16</v>
      </c>
      <c r="D566" s="86" t="s">
        <v>382</v>
      </c>
      <c r="E566" s="107"/>
      <c r="F566" s="107"/>
      <c r="G566" s="53" t="s">
        <v>17</v>
      </c>
      <c r="H566" s="54">
        <v>1</v>
      </c>
      <c r="I566" s="47">
        <v>13.4</v>
      </c>
      <c r="J566" s="47">
        <f t="shared" ref="J566:J569" si="85">ROUND(H566*I566,2)</f>
        <v>13.4</v>
      </c>
    </row>
    <row r="567" spans="1:10" x14ac:dyDescent="0.2">
      <c r="A567" s="86" t="s">
        <v>42</v>
      </c>
      <c r="B567" s="20">
        <v>20080</v>
      </c>
      <c r="C567" s="86" t="s">
        <v>16</v>
      </c>
      <c r="D567" s="86" t="s">
        <v>383</v>
      </c>
      <c r="E567" s="107"/>
      <c r="F567" s="107"/>
      <c r="G567" s="53" t="s">
        <v>17</v>
      </c>
      <c r="H567" s="54">
        <v>7.0999999999999994E-2</v>
      </c>
      <c r="I567" s="47">
        <v>19.079999999999998</v>
      </c>
      <c r="J567" s="47">
        <f t="shared" si="85"/>
        <v>1.35</v>
      </c>
    </row>
    <row r="568" spans="1:10" ht="25.5" x14ac:dyDescent="0.2">
      <c r="A568" s="86" t="s">
        <v>42</v>
      </c>
      <c r="B568" s="20">
        <v>20083</v>
      </c>
      <c r="C568" s="86" t="s">
        <v>16</v>
      </c>
      <c r="D568" s="86" t="s">
        <v>210</v>
      </c>
      <c r="E568" s="107"/>
      <c r="F568" s="107"/>
      <c r="G568" s="53" t="s">
        <v>17</v>
      </c>
      <c r="H568" s="54">
        <v>1.7999999999999999E-2</v>
      </c>
      <c r="I568" s="47">
        <v>66.25</v>
      </c>
      <c r="J568" s="47">
        <f t="shared" si="85"/>
        <v>1.19</v>
      </c>
    </row>
    <row r="569" spans="1:10" x14ac:dyDescent="0.2">
      <c r="A569" s="86" t="s">
        <v>42</v>
      </c>
      <c r="B569" s="20">
        <v>38383</v>
      </c>
      <c r="C569" s="86" t="s">
        <v>16</v>
      </c>
      <c r="D569" s="86" t="s">
        <v>78</v>
      </c>
      <c r="E569" s="107"/>
      <c r="F569" s="107"/>
      <c r="G569" s="53" t="s">
        <v>17</v>
      </c>
      <c r="H569" s="54">
        <v>1.7000000000000001E-2</v>
      </c>
      <c r="I569" s="47">
        <v>1.79</v>
      </c>
      <c r="J569" s="47">
        <f t="shared" si="85"/>
        <v>0.03</v>
      </c>
    </row>
    <row r="570" spans="1:10" ht="25.5" x14ac:dyDescent="0.2">
      <c r="A570" s="68" t="s">
        <v>38</v>
      </c>
      <c r="B570" s="8">
        <v>88248</v>
      </c>
      <c r="C570" s="68" t="s">
        <v>16</v>
      </c>
      <c r="D570" s="87" t="s">
        <v>53</v>
      </c>
      <c r="E570" s="113"/>
      <c r="F570" s="114"/>
      <c r="G570" s="51" t="s">
        <v>34</v>
      </c>
      <c r="H570" s="52">
        <v>0.17080000000000001</v>
      </c>
      <c r="I570" s="46">
        <v>18.11</v>
      </c>
      <c r="J570" s="46">
        <f t="shared" ref="J570:J571" si="86">ROUND(H570*I570,2)</f>
        <v>3.09</v>
      </c>
    </row>
    <row r="571" spans="1:10" ht="25.5" x14ac:dyDescent="0.2">
      <c r="A571" s="68" t="s">
        <v>38</v>
      </c>
      <c r="B571" s="8">
        <v>88267</v>
      </c>
      <c r="C571" s="68" t="s">
        <v>16</v>
      </c>
      <c r="D571" s="87" t="s">
        <v>52</v>
      </c>
      <c r="E571" s="113"/>
      <c r="F571" s="114"/>
      <c r="G571" s="51" t="s">
        <v>34</v>
      </c>
      <c r="H571" s="52">
        <v>0.17080000000000001</v>
      </c>
      <c r="I571" s="46">
        <v>22.2</v>
      </c>
      <c r="J571" s="46">
        <f t="shared" si="86"/>
        <v>3.79</v>
      </c>
    </row>
    <row r="572" spans="1:10" x14ac:dyDescent="0.2">
      <c r="A572" s="69"/>
      <c r="B572" s="69"/>
      <c r="C572" s="69"/>
      <c r="D572" s="69"/>
      <c r="E572" s="69" t="s">
        <v>33</v>
      </c>
      <c r="F572" s="4">
        <f>SUM(J570:J571)*0.653</f>
        <v>4.4926399999999997</v>
      </c>
      <c r="G572" s="69" t="s">
        <v>32</v>
      </c>
      <c r="H572" s="4">
        <v>0</v>
      </c>
      <c r="I572" s="69" t="s">
        <v>31</v>
      </c>
      <c r="J572" s="4">
        <f>F572</f>
        <v>4.4926399999999997</v>
      </c>
    </row>
    <row r="573" spans="1:10" x14ac:dyDescent="0.2">
      <c r="A573" s="69"/>
      <c r="B573" s="69"/>
      <c r="C573" s="69"/>
      <c r="D573" s="69"/>
      <c r="E573" s="69" t="s">
        <v>30</v>
      </c>
      <c r="F573" s="4">
        <f>I565*0.2768</f>
        <v>6.3248799999999994</v>
      </c>
      <c r="G573" s="69"/>
      <c r="H573" s="110" t="s">
        <v>29</v>
      </c>
      <c r="I573" s="110"/>
      <c r="J573" s="4">
        <f>F573+I565</f>
        <v>29.174879999999998</v>
      </c>
    </row>
    <row r="574" spans="1:10" ht="15" thickBot="1" x14ac:dyDescent="0.25">
      <c r="A574" s="60"/>
      <c r="B574" s="60"/>
      <c r="C574" s="60"/>
      <c r="D574" s="60"/>
      <c r="E574" s="58"/>
      <c r="F574" s="59"/>
      <c r="G574" s="58"/>
      <c r="H574" s="58"/>
      <c r="I574" s="60" t="s">
        <v>28</v>
      </c>
      <c r="J574" s="61">
        <f>J573</f>
        <v>29.174879999999998</v>
      </c>
    </row>
    <row r="575" spans="1:10" ht="15" x14ac:dyDescent="0.2">
      <c r="A575" s="71" t="s">
        <v>189</v>
      </c>
      <c r="B575" s="13" t="s">
        <v>5</v>
      </c>
      <c r="C575" s="71" t="s">
        <v>6</v>
      </c>
      <c r="D575" s="71" t="s">
        <v>7</v>
      </c>
      <c r="E575" s="108" t="s">
        <v>40</v>
      </c>
      <c r="F575" s="108"/>
      <c r="G575" s="14" t="s">
        <v>8</v>
      </c>
      <c r="H575" s="13" t="s">
        <v>9</v>
      </c>
      <c r="I575" s="13" t="s">
        <v>10</v>
      </c>
      <c r="J575" s="13" t="s">
        <v>11</v>
      </c>
    </row>
    <row r="576" spans="1:10" x14ac:dyDescent="0.2">
      <c r="A576" s="67" t="s">
        <v>39</v>
      </c>
      <c r="B576" s="12">
        <v>94679</v>
      </c>
      <c r="C576" s="67" t="s">
        <v>16</v>
      </c>
      <c r="D576" s="67" t="s">
        <v>384</v>
      </c>
      <c r="E576" s="109"/>
      <c r="F576" s="109"/>
      <c r="G576" s="49" t="s">
        <v>182</v>
      </c>
      <c r="H576" s="50">
        <v>1</v>
      </c>
      <c r="I576" s="48">
        <f>SUM(J577:J582)</f>
        <v>23.99</v>
      </c>
      <c r="J576" s="48">
        <f>I576</f>
        <v>23.99</v>
      </c>
    </row>
    <row r="577" spans="1:10" ht="14.25" customHeight="1" x14ac:dyDescent="0.2">
      <c r="A577" s="86" t="s">
        <v>42</v>
      </c>
      <c r="B577" s="20">
        <v>1959</v>
      </c>
      <c r="C577" s="86" t="s">
        <v>16</v>
      </c>
      <c r="D577" s="86" t="s">
        <v>385</v>
      </c>
      <c r="E577" s="107"/>
      <c r="F577" s="107"/>
      <c r="G577" s="53" t="s">
        <v>17</v>
      </c>
      <c r="H577" s="54">
        <v>1</v>
      </c>
      <c r="I577" s="47">
        <v>14.54</v>
      </c>
      <c r="J577" s="47">
        <f t="shared" ref="J577:J580" si="87">ROUND(H577*I577,2)</f>
        <v>14.54</v>
      </c>
    </row>
    <row r="578" spans="1:10" x14ac:dyDescent="0.2">
      <c r="A578" s="86" t="s">
        <v>42</v>
      </c>
      <c r="B578" s="20">
        <v>20080</v>
      </c>
      <c r="C578" s="86" t="s">
        <v>16</v>
      </c>
      <c r="D578" s="86" t="s">
        <v>383</v>
      </c>
      <c r="E578" s="107"/>
      <c r="F578" s="107"/>
      <c r="G578" s="53" t="s">
        <v>17</v>
      </c>
      <c r="H578" s="54">
        <v>7.0999999999999994E-2</v>
      </c>
      <c r="I578" s="47">
        <v>19.079999999999998</v>
      </c>
      <c r="J578" s="47">
        <f t="shared" si="87"/>
        <v>1.35</v>
      </c>
    </row>
    <row r="579" spans="1:10" ht="25.5" x14ac:dyDescent="0.2">
      <c r="A579" s="86" t="s">
        <v>42</v>
      </c>
      <c r="B579" s="20">
        <v>20083</v>
      </c>
      <c r="C579" s="86" t="s">
        <v>16</v>
      </c>
      <c r="D579" s="86" t="s">
        <v>210</v>
      </c>
      <c r="E579" s="107"/>
      <c r="F579" s="107"/>
      <c r="G579" s="53" t="s">
        <v>17</v>
      </c>
      <c r="H579" s="54">
        <v>1.7999999999999999E-2</v>
      </c>
      <c r="I579" s="47">
        <v>66.25</v>
      </c>
      <c r="J579" s="47">
        <f t="shared" si="87"/>
        <v>1.19</v>
      </c>
    </row>
    <row r="580" spans="1:10" x14ac:dyDescent="0.2">
      <c r="A580" s="86" t="s">
        <v>42</v>
      </c>
      <c r="B580" s="20">
        <v>38383</v>
      </c>
      <c r="C580" s="86" t="s">
        <v>16</v>
      </c>
      <c r="D580" s="86" t="s">
        <v>78</v>
      </c>
      <c r="E580" s="107"/>
      <c r="F580" s="107"/>
      <c r="G580" s="53" t="s">
        <v>17</v>
      </c>
      <c r="H580" s="54">
        <v>1.7000000000000001E-2</v>
      </c>
      <c r="I580" s="47">
        <v>1.79</v>
      </c>
      <c r="J580" s="47">
        <f t="shared" si="87"/>
        <v>0.03</v>
      </c>
    </row>
    <row r="581" spans="1:10" ht="25.5" x14ac:dyDescent="0.2">
      <c r="A581" s="87" t="s">
        <v>38</v>
      </c>
      <c r="B581" s="8">
        <v>88248</v>
      </c>
      <c r="C581" s="87" t="s">
        <v>16</v>
      </c>
      <c r="D581" s="87" t="s">
        <v>53</v>
      </c>
      <c r="E581" s="113"/>
      <c r="F581" s="114"/>
      <c r="G581" s="51" t="s">
        <v>34</v>
      </c>
      <c r="H581" s="52">
        <v>0.17080000000000001</v>
      </c>
      <c r="I581" s="46">
        <v>18.11</v>
      </c>
      <c r="J581" s="46">
        <f t="shared" ref="J581:J582" si="88">ROUND(H581*I581,2)</f>
        <v>3.09</v>
      </c>
    </row>
    <row r="582" spans="1:10" ht="25.5" x14ac:dyDescent="0.2">
      <c r="A582" s="87" t="s">
        <v>38</v>
      </c>
      <c r="B582" s="8">
        <v>88267</v>
      </c>
      <c r="C582" s="87" t="s">
        <v>16</v>
      </c>
      <c r="D582" s="87" t="s">
        <v>52</v>
      </c>
      <c r="E582" s="113"/>
      <c r="F582" s="114"/>
      <c r="G582" s="51" t="s">
        <v>34</v>
      </c>
      <c r="H582" s="52">
        <v>0.17080000000000001</v>
      </c>
      <c r="I582" s="46">
        <v>22.2</v>
      </c>
      <c r="J582" s="46">
        <f t="shared" si="88"/>
        <v>3.79</v>
      </c>
    </row>
    <row r="583" spans="1:10" x14ac:dyDescent="0.2">
      <c r="A583" s="69"/>
      <c r="B583" s="69"/>
      <c r="C583" s="69"/>
      <c r="D583" s="69"/>
      <c r="E583" s="69" t="s">
        <v>33</v>
      </c>
      <c r="F583" s="4">
        <f>SUM(J581:J582)*0.653</f>
        <v>4.4926399999999997</v>
      </c>
      <c r="G583" s="69" t="s">
        <v>32</v>
      </c>
      <c r="H583" s="4">
        <v>0</v>
      </c>
      <c r="I583" s="69" t="s">
        <v>31</v>
      </c>
      <c r="J583" s="4">
        <f>F583</f>
        <v>4.4926399999999997</v>
      </c>
    </row>
    <row r="584" spans="1:10" x14ac:dyDescent="0.2">
      <c r="A584" s="69"/>
      <c r="B584" s="69"/>
      <c r="C584" s="69"/>
      <c r="D584" s="69"/>
      <c r="E584" s="69" t="s">
        <v>30</v>
      </c>
      <c r="F584" s="4">
        <f>I576*0.2768</f>
        <v>6.6404319999999997</v>
      </c>
      <c r="G584" s="69"/>
      <c r="H584" s="110" t="s">
        <v>29</v>
      </c>
      <c r="I584" s="110"/>
      <c r="J584" s="4">
        <f>F584+I576</f>
        <v>30.630431999999999</v>
      </c>
    </row>
    <row r="585" spans="1:10" ht="15" thickBot="1" x14ac:dyDescent="0.25">
      <c r="A585" s="60"/>
      <c r="B585" s="60"/>
      <c r="C585" s="60"/>
      <c r="D585" s="60"/>
      <c r="E585" s="58"/>
      <c r="F585" s="59"/>
      <c r="G585" s="58"/>
      <c r="H585" s="58"/>
      <c r="I585" s="60" t="s">
        <v>28</v>
      </c>
      <c r="J585" s="61">
        <f>J584</f>
        <v>30.630431999999999</v>
      </c>
    </row>
    <row r="586" spans="1:10" ht="15" x14ac:dyDescent="0.2">
      <c r="A586" s="71" t="s">
        <v>190</v>
      </c>
      <c r="B586" s="13" t="s">
        <v>5</v>
      </c>
      <c r="C586" s="71" t="s">
        <v>6</v>
      </c>
      <c r="D586" s="71" t="s">
        <v>7</v>
      </c>
      <c r="E586" s="108" t="s">
        <v>40</v>
      </c>
      <c r="F586" s="108"/>
      <c r="G586" s="14" t="s">
        <v>8</v>
      </c>
      <c r="H586" s="13" t="s">
        <v>9</v>
      </c>
      <c r="I586" s="13" t="s">
        <v>10</v>
      </c>
      <c r="J586" s="13" t="s">
        <v>11</v>
      </c>
    </row>
    <row r="587" spans="1:10" x14ac:dyDescent="0.2">
      <c r="A587" s="67" t="s">
        <v>39</v>
      </c>
      <c r="B587" s="12">
        <v>89744</v>
      </c>
      <c r="C587" s="67" t="s">
        <v>16</v>
      </c>
      <c r="D587" s="67" t="s">
        <v>386</v>
      </c>
      <c r="E587" s="109"/>
      <c r="F587" s="109"/>
      <c r="G587" s="49" t="s">
        <v>182</v>
      </c>
      <c r="H587" s="50">
        <v>1</v>
      </c>
      <c r="I587" s="48">
        <f>SUM(J588:J592)</f>
        <v>27.75</v>
      </c>
      <c r="J587" s="48">
        <f>I587</f>
        <v>27.75</v>
      </c>
    </row>
    <row r="588" spans="1:10" x14ac:dyDescent="0.2">
      <c r="A588" s="86" t="s">
        <v>42</v>
      </c>
      <c r="B588" s="20">
        <v>301</v>
      </c>
      <c r="C588" s="86" t="s">
        <v>16</v>
      </c>
      <c r="D588" s="86" t="s">
        <v>387</v>
      </c>
      <c r="E588" s="107"/>
      <c r="F588" s="107"/>
      <c r="G588" s="53" t="s">
        <v>17</v>
      </c>
      <c r="H588" s="54">
        <v>2</v>
      </c>
      <c r="I588" s="47">
        <v>4.12</v>
      </c>
      <c r="J588" s="47">
        <f t="shared" ref="J588:J590" si="89">ROUND(H588*I588,2)</f>
        <v>8.24</v>
      </c>
    </row>
    <row r="589" spans="1:10" ht="16.5" customHeight="1" x14ac:dyDescent="0.2">
      <c r="A589" s="86" t="s">
        <v>42</v>
      </c>
      <c r="B589" s="20">
        <v>3520</v>
      </c>
      <c r="C589" s="86" t="s">
        <v>16</v>
      </c>
      <c r="D589" s="86" t="s">
        <v>388</v>
      </c>
      <c r="E589" s="107"/>
      <c r="F589" s="107"/>
      <c r="G589" s="53" t="s">
        <v>17</v>
      </c>
      <c r="H589" s="54">
        <v>1</v>
      </c>
      <c r="I589" s="47">
        <v>8.99</v>
      </c>
      <c r="J589" s="47">
        <f t="shared" si="89"/>
        <v>8.99</v>
      </c>
    </row>
    <row r="590" spans="1:10" ht="38.25" x14ac:dyDescent="0.2">
      <c r="A590" s="86" t="s">
        <v>42</v>
      </c>
      <c r="B590" s="20">
        <v>20078</v>
      </c>
      <c r="C590" s="86" t="s">
        <v>16</v>
      </c>
      <c r="D590" s="86" t="s">
        <v>389</v>
      </c>
      <c r="E590" s="107"/>
      <c r="F590" s="107"/>
      <c r="G590" s="53" t="s">
        <v>17</v>
      </c>
      <c r="H590" s="54">
        <v>0.115</v>
      </c>
      <c r="I590" s="47">
        <v>24.13</v>
      </c>
      <c r="J590" s="47">
        <f t="shared" si="89"/>
        <v>2.77</v>
      </c>
    </row>
    <row r="591" spans="1:10" ht="25.5" x14ac:dyDescent="0.2">
      <c r="A591" s="68" t="s">
        <v>38</v>
      </c>
      <c r="B591" s="8">
        <v>88248</v>
      </c>
      <c r="C591" s="87" t="s">
        <v>16</v>
      </c>
      <c r="D591" s="87" t="s">
        <v>53</v>
      </c>
      <c r="E591" s="113"/>
      <c r="F591" s="114"/>
      <c r="G591" s="51" t="s">
        <v>34</v>
      </c>
      <c r="H591" s="52">
        <v>0.19239999999999999</v>
      </c>
      <c r="I591" s="46">
        <v>18.11</v>
      </c>
      <c r="J591" s="46">
        <f t="shared" ref="J591:J592" si="90">ROUND(H591*I591,2)</f>
        <v>3.48</v>
      </c>
    </row>
    <row r="592" spans="1:10" ht="25.5" x14ac:dyDescent="0.2">
      <c r="A592" s="68" t="s">
        <v>38</v>
      </c>
      <c r="B592" s="8">
        <v>88267</v>
      </c>
      <c r="C592" s="87" t="s">
        <v>16</v>
      </c>
      <c r="D592" s="87" t="s">
        <v>52</v>
      </c>
      <c r="E592" s="113"/>
      <c r="F592" s="114"/>
      <c r="G592" s="51" t="s">
        <v>34</v>
      </c>
      <c r="H592" s="52">
        <v>0.1925</v>
      </c>
      <c r="I592" s="46">
        <v>22.2</v>
      </c>
      <c r="J592" s="46">
        <f t="shared" si="90"/>
        <v>4.2699999999999996</v>
      </c>
    </row>
    <row r="593" spans="1:10" x14ac:dyDescent="0.2">
      <c r="A593" s="69"/>
      <c r="B593" s="69"/>
      <c r="C593" s="69"/>
      <c r="D593" s="69"/>
      <c r="E593" s="69" t="s">
        <v>33</v>
      </c>
      <c r="F593" s="4">
        <f>SUM(J591:J592)*0.653</f>
        <v>5.0607500000000005</v>
      </c>
      <c r="G593" s="69" t="s">
        <v>32</v>
      </c>
      <c r="H593" s="4">
        <v>0</v>
      </c>
      <c r="I593" s="69" t="s">
        <v>31</v>
      </c>
      <c r="J593" s="4">
        <f>F593</f>
        <v>5.0607500000000005</v>
      </c>
    </row>
    <row r="594" spans="1:10" x14ac:dyDescent="0.2">
      <c r="A594" s="69"/>
      <c r="B594" s="69"/>
      <c r="C594" s="69"/>
      <c r="D594" s="69"/>
      <c r="E594" s="69" t="s">
        <v>30</v>
      </c>
      <c r="F594" s="4">
        <f>I587*0.2768</f>
        <v>7.6811999999999996</v>
      </c>
      <c r="G594" s="69"/>
      <c r="H594" s="110" t="s">
        <v>29</v>
      </c>
      <c r="I594" s="110"/>
      <c r="J594" s="4">
        <f>F594+I587</f>
        <v>35.431199999999997</v>
      </c>
    </row>
    <row r="595" spans="1:10" ht="15" thickBot="1" x14ac:dyDescent="0.25">
      <c r="A595" s="60"/>
      <c r="B595" s="60"/>
      <c r="C595" s="60"/>
      <c r="D595" s="60"/>
      <c r="E595" s="58"/>
      <c r="F595" s="59"/>
      <c r="G595" s="58"/>
      <c r="H595" s="58"/>
      <c r="I595" s="60" t="s">
        <v>28</v>
      </c>
      <c r="J595" s="61">
        <f>J594</f>
        <v>35.431199999999997</v>
      </c>
    </row>
    <row r="596" spans="1:10" ht="15" x14ac:dyDescent="0.2">
      <c r="A596" s="71" t="s">
        <v>191</v>
      </c>
      <c r="B596" s="13" t="s">
        <v>5</v>
      </c>
      <c r="C596" s="71" t="s">
        <v>6</v>
      </c>
      <c r="D596" s="71" t="s">
        <v>7</v>
      </c>
      <c r="E596" s="108" t="s">
        <v>40</v>
      </c>
      <c r="F596" s="108"/>
      <c r="G596" s="14" t="s">
        <v>8</v>
      </c>
      <c r="H596" s="13" t="s">
        <v>9</v>
      </c>
      <c r="I596" s="13" t="s">
        <v>10</v>
      </c>
      <c r="J596" s="13" t="s">
        <v>11</v>
      </c>
    </row>
    <row r="597" spans="1:10" x14ac:dyDescent="0.2">
      <c r="A597" s="88" t="s">
        <v>39</v>
      </c>
      <c r="B597" s="12">
        <v>89726</v>
      </c>
      <c r="C597" s="88" t="s">
        <v>16</v>
      </c>
      <c r="D597" s="88" t="s">
        <v>390</v>
      </c>
      <c r="E597" s="118"/>
      <c r="F597" s="119"/>
      <c r="G597" s="49" t="s">
        <v>182</v>
      </c>
      <c r="H597" s="50">
        <v>1</v>
      </c>
      <c r="I597" s="48">
        <f>SUM(J598:J603)</f>
        <v>7.7999999999999989</v>
      </c>
      <c r="J597" s="48">
        <f>I597</f>
        <v>7.7999999999999989</v>
      </c>
    </row>
    <row r="598" spans="1:10" x14ac:dyDescent="0.2">
      <c r="A598" s="86" t="s">
        <v>42</v>
      </c>
      <c r="B598" s="20">
        <v>122</v>
      </c>
      <c r="C598" s="86" t="s">
        <v>16</v>
      </c>
      <c r="D598" s="86" t="s">
        <v>209</v>
      </c>
      <c r="E598" s="107"/>
      <c r="F598" s="107"/>
      <c r="G598" s="53" t="s">
        <v>17</v>
      </c>
      <c r="H598" s="54">
        <v>9.7999999999999997E-3</v>
      </c>
      <c r="I598" s="47">
        <v>58.47</v>
      </c>
      <c r="J598" s="47">
        <f t="shared" ref="J598:J601" si="91">ROUND(H598*I598,2)</f>
        <v>0.56999999999999995</v>
      </c>
    </row>
    <row r="599" spans="1:10" s="37" customFormat="1" ht="25.5" x14ac:dyDescent="0.2">
      <c r="A599" s="86" t="s">
        <v>42</v>
      </c>
      <c r="B599" s="20">
        <v>3516</v>
      </c>
      <c r="C599" s="86" t="s">
        <v>16</v>
      </c>
      <c r="D599" s="86" t="s">
        <v>391</v>
      </c>
      <c r="E599" s="107"/>
      <c r="F599" s="107"/>
      <c r="G599" s="53" t="s">
        <v>17</v>
      </c>
      <c r="H599" s="54">
        <v>1</v>
      </c>
      <c r="I599" s="47">
        <v>1.1299999999999999</v>
      </c>
      <c r="J599" s="47">
        <f t="shared" si="91"/>
        <v>1.1299999999999999</v>
      </c>
    </row>
    <row r="600" spans="1:10" s="37" customFormat="1" ht="14.25" customHeight="1" x14ac:dyDescent="0.2">
      <c r="A600" s="86" t="s">
        <v>42</v>
      </c>
      <c r="B600" s="20">
        <v>20083</v>
      </c>
      <c r="C600" s="86" t="s">
        <v>16</v>
      </c>
      <c r="D600" s="86" t="s">
        <v>210</v>
      </c>
      <c r="E600" s="107"/>
      <c r="F600" s="107"/>
      <c r="G600" s="53" t="s">
        <v>17</v>
      </c>
      <c r="H600" s="54">
        <v>1.4999999999999999E-2</v>
      </c>
      <c r="I600" s="47">
        <v>66.25</v>
      </c>
      <c r="J600" s="47">
        <f t="shared" si="91"/>
        <v>0.99</v>
      </c>
    </row>
    <row r="601" spans="1:10" s="37" customFormat="1" x14ac:dyDescent="0.2">
      <c r="A601" s="86" t="s">
        <v>42</v>
      </c>
      <c r="B601" s="20">
        <v>38383</v>
      </c>
      <c r="C601" s="86" t="s">
        <v>16</v>
      </c>
      <c r="D601" s="86" t="s">
        <v>78</v>
      </c>
      <c r="E601" s="107"/>
      <c r="F601" s="107"/>
      <c r="G601" s="53" t="s">
        <v>17</v>
      </c>
      <c r="H601" s="54">
        <v>7.1000000000000004E-3</v>
      </c>
      <c r="I601" s="47">
        <v>1.79</v>
      </c>
      <c r="J601" s="47">
        <f t="shared" si="91"/>
        <v>0.01</v>
      </c>
    </row>
    <row r="602" spans="1:10" ht="25.5" x14ac:dyDescent="0.2">
      <c r="A602" s="68" t="s">
        <v>38</v>
      </c>
      <c r="B602" s="8">
        <v>88248</v>
      </c>
      <c r="C602" s="87" t="s">
        <v>16</v>
      </c>
      <c r="D602" s="87" t="s">
        <v>53</v>
      </c>
      <c r="E602" s="113"/>
      <c r="F602" s="114"/>
      <c r="G602" s="51" t="s">
        <v>34</v>
      </c>
      <c r="H602" s="52">
        <v>0.1265</v>
      </c>
      <c r="I602" s="46">
        <v>18.11</v>
      </c>
      <c r="J602" s="46">
        <f t="shared" ref="J602:J603" si="92">ROUND(H602*I602,2)</f>
        <v>2.29</v>
      </c>
    </row>
    <row r="603" spans="1:10" ht="25.5" x14ac:dyDescent="0.2">
      <c r="A603" s="68" t="s">
        <v>38</v>
      </c>
      <c r="B603" s="8">
        <v>88267</v>
      </c>
      <c r="C603" s="87" t="s">
        <v>16</v>
      </c>
      <c r="D603" s="87" t="s">
        <v>52</v>
      </c>
      <c r="E603" s="113"/>
      <c r="F603" s="114"/>
      <c r="G603" s="51" t="s">
        <v>34</v>
      </c>
      <c r="H603" s="52">
        <v>0.1265</v>
      </c>
      <c r="I603" s="46">
        <v>22.2</v>
      </c>
      <c r="J603" s="46">
        <f t="shared" si="92"/>
        <v>2.81</v>
      </c>
    </row>
    <row r="604" spans="1:10" x14ac:dyDescent="0.2">
      <c r="A604" s="69"/>
      <c r="B604" s="69"/>
      <c r="C604" s="69"/>
      <c r="D604" s="69"/>
      <c r="E604" s="69" t="s">
        <v>33</v>
      </c>
      <c r="F604" s="4">
        <f>SUM(J602:J603)*0.653</f>
        <v>3.3302999999999998</v>
      </c>
      <c r="G604" s="69" t="s">
        <v>32</v>
      </c>
      <c r="H604" s="4">
        <v>0</v>
      </c>
      <c r="I604" s="69" t="s">
        <v>31</v>
      </c>
      <c r="J604" s="4">
        <f>F604</f>
        <v>3.3302999999999998</v>
      </c>
    </row>
    <row r="605" spans="1:10" x14ac:dyDescent="0.2">
      <c r="A605" s="69"/>
      <c r="B605" s="69"/>
      <c r="C605" s="69"/>
      <c r="D605" s="69"/>
      <c r="E605" s="69" t="s">
        <v>30</v>
      </c>
      <c r="F605" s="4">
        <f>I597*0.2768</f>
        <v>2.1590399999999996</v>
      </c>
      <c r="G605" s="69"/>
      <c r="H605" s="110" t="s">
        <v>29</v>
      </c>
      <c r="I605" s="110"/>
      <c r="J605" s="4">
        <f>F605+I597</f>
        <v>9.9590399999999981</v>
      </c>
    </row>
    <row r="606" spans="1:10" ht="15" thickBot="1" x14ac:dyDescent="0.25">
      <c r="A606" s="60"/>
      <c r="B606" s="60"/>
      <c r="C606" s="60"/>
      <c r="D606" s="60"/>
      <c r="E606" s="58"/>
      <c r="F606" s="59"/>
      <c r="G606" s="58"/>
      <c r="H606" s="58"/>
      <c r="I606" s="60" t="s">
        <v>28</v>
      </c>
      <c r="J606" s="61">
        <f>J605</f>
        <v>9.9590399999999981</v>
      </c>
    </row>
    <row r="607" spans="1:10" ht="15" x14ac:dyDescent="0.2">
      <c r="A607" s="71" t="s">
        <v>194</v>
      </c>
      <c r="B607" s="13" t="s">
        <v>5</v>
      </c>
      <c r="C607" s="71" t="s">
        <v>6</v>
      </c>
      <c r="D607" s="71" t="s">
        <v>7</v>
      </c>
      <c r="E607" s="108" t="s">
        <v>40</v>
      </c>
      <c r="F607" s="108"/>
      <c r="G607" s="14" t="s">
        <v>8</v>
      </c>
      <c r="H607" s="13" t="s">
        <v>9</v>
      </c>
      <c r="I607" s="13" t="s">
        <v>10</v>
      </c>
      <c r="J607" s="13" t="s">
        <v>11</v>
      </c>
    </row>
    <row r="608" spans="1:10" x14ac:dyDescent="0.2">
      <c r="A608" s="67" t="s">
        <v>39</v>
      </c>
      <c r="B608" s="12">
        <v>180252</v>
      </c>
      <c r="C608" s="67" t="s">
        <v>14</v>
      </c>
      <c r="D608" s="67" t="s">
        <v>392</v>
      </c>
      <c r="E608" s="109"/>
      <c r="F608" s="109"/>
      <c r="G608" s="49" t="s">
        <v>182</v>
      </c>
      <c r="H608" s="50">
        <v>1</v>
      </c>
      <c r="I608" s="48">
        <f>SUM(J609:J613)</f>
        <v>40.160000000000004</v>
      </c>
      <c r="J608" s="48">
        <f>I608</f>
        <v>40.160000000000004</v>
      </c>
    </row>
    <row r="609" spans="1:10" x14ac:dyDescent="0.2">
      <c r="A609" s="86" t="s">
        <v>42</v>
      </c>
      <c r="B609" s="20" t="s">
        <v>393</v>
      </c>
      <c r="C609" s="86" t="s">
        <v>14</v>
      </c>
      <c r="D609" s="86" t="s">
        <v>394</v>
      </c>
      <c r="E609" s="107"/>
      <c r="F609" s="107"/>
      <c r="G609" s="53" t="s">
        <v>17</v>
      </c>
      <c r="H609" s="54">
        <v>1</v>
      </c>
      <c r="I609" s="47">
        <v>14.7</v>
      </c>
      <c r="J609" s="47">
        <f t="shared" ref="J609:J613" si="93">ROUND(H609*I609,2)</f>
        <v>14.7</v>
      </c>
    </row>
    <row r="610" spans="1:10" s="37" customFormat="1" x14ac:dyDescent="0.2">
      <c r="A610" s="86" t="s">
        <v>42</v>
      </c>
      <c r="B610" s="20" t="s">
        <v>203</v>
      </c>
      <c r="C610" s="86" t="s">
        <v>14</v>
      </c>
      <c r="D610" s="86" t="s">
        <v>85</v>
      </c>
      <c r="E610" s="107"/>
      <c r="F610" s="107"/>
      <c r="G610" s="53" t="s">
        <v>58</v>
      </c>
      <c r="H610" s="54">
        <v>0.09</v>
      </c>
      <c r="I610" s="47">
        <v>49.35</v>
      </c>
      <c r="J610" s="47">
        <f t="shared" si="93"/>
        <v>4.4400000000000004</v>
      </c>
    </row>
    <row r="611" spans="1:10" s="37" customFormat="1" x14ac:dyDescent="0.2">
      <c r="A611" s="86" t="s">
        <v>42</v>
      </c>
      <c r="B611" s="20" t="s">
        <v>204</v>
      </c>
      <c r="C611" s="86" t="s">
        <v>14</v>
      </c>
      <c r="D611" s="86" t="s">
        <v>84</v>
      </c>
      <c r="E611" s="107"/>
      <c r="F611" s="107"/>
      <c r="G611" s="53" t="s">
        <v>83</v>
      </c>
      <c r="H611" s="54">
        <v>0.3</v>
      </c>
      <c r="I611" s="47">
        <v>8.9</v>
      </c>
      <c r="J611" s="47">
        <f t="shared" si="93"/>
        <v>2.67</v>
      </c>
    </row>
    <row r="612" spans="1:10" ht="25.5" x14ac:dyDescent="0.2">
      <c r="A612" s="87" t="s">
        <v>38</v>
      </c>
      <c r="B612" s="8">
        <v>280008</v>
      </c>
      <c r="C612" s="87" t="s">
        <v>14</v>
      </c>
      <c r="D612" s="87" t="s">
        <v>53</v>
      </c>
      <c r="E612" s="113"/>
      <c r="F612" s="114"/>
      <c r="G612" s="51" t="s">
        <v>34</v>
      </c>
      <c r="H612" s="52">
        <v>0.46</v>
      </c>
      <c r="I612" s="46">
        <v>17.68</v>
      </c>
      <c r="J612" s="46">
        <f t="shared" si="93"/>
        <v>8.1300000000000008</v>
      </c>
    </row>
    <row r="613" spans="1:10" ht="25.5" x14ac:dyDescent="0.2">
      <c r="A613" s="87" t="s">
        <v>38</v>
      </c>
      <c r="B613" s="8">
        <v>280016</v>
      </c>
      <c r="C613" s="87" t="s">
        <v>14</v>
      </c>
      <c r="D613" s="87" t="s">
        <v>52</v>
      </c>
      <c r="E613" s="113"/>
      <c r="F613" s="114"/>
      <c r="G613" s="51" t="s">
        <v>34</v>
      </c>
      <c r="H613" s="52">
        <v>0.46</v>
      </c>
      <c r="I613" s="46">
        <v>22.21</v>
      </c>
      <c r="J613" s="46">
        <f t="shared" si="93"/>
        <v>10.220000000000001</v>
      </c>
    </row>
    <row r="614" spans="1:10" x14ac:dyDescent="0.2">
      <c r="A614" s="69"/>
      <c r="B614" s="69"/>
      <c r="C614" s="69"/>
      <c r="D614" s="69"/>
      <c r="E614" s="69" t="s">
        <v>33</v>
      </c>
      <c r="F614" s="4">
        <f>SUM(J612:J613)*0.653</f>
        <v>11.982550000000002</v>
      </c>
      <c r="G614" s="69" t="s">
        <v>32</v>
      </c>
      <c r="H614" s="4">
        <v>0</v>
      </c>
      <c r="I614" s="69" t="s">
        <v>31</v>
      </c>
      <c r="J614" s="4">
        <f>F614</f>
        <v>11.982550000000002</v>
      </c>
    </row>
    <row r="615" spans="1:10" x14ac:dyDescent="0.2">
      <c r="A615" s="69"/>
      <c r="B615" s="69"/>
      <c r="C615" s="69"/>
      <c r="D615" s="69"/>
      <c r="E615" s="69" t="s">
        <v>30</v>
      </c>
      <c r="F615" s="4">
        <f>I608*0.2768</f>
        <v>11.116288000000001</v>
      </c>
      <c r="G615" s="69"/>
      <c r="H615" s="110" t="s">
        <v>29</v>
      </c>
      <c r="I615" s="110"/>
      <c r="J615" s="4">
        <f>F615+I608</f>
        <v>51.276288000000008</v>
      </c>
    </row>
    <row r="616" spans="1:10" ht="15" thickBot="1" x14ac:dyDescent="0.25">
      <c r="A616" s="60"/>
      <c r="B616" s="60"/>
      <c r="C616" s="60"/>
      <c r="D616" s="60"/>
      <c r="E616" s="58"/>
      <c r="F616" s="59"/>
      <c r="G616" s="58"/>
      <c r="H616" s="58"/>
      <c r="I616" s="60" t="s">
        <v>28</v>
      </c>
      <c r="J616" s="61">
        <f>J615</f>
        <v>51.276288000000008</v>
      </c>
    </row>
    <row r="617" spans="1:10" ht="15" x14ac:dyDescent="0.2">
      <c r="A617" s="71" t="s">
        <v>395</v>
      </c>
      <c r="B617" s="13" t="s">
        <v>5</v>
      </c>
      <c r="C617" s="71" t="s">
        <v>6</v>
      </c>
      <c r="D617" s="71" t="s">
        <v>7</v>
      </c>
      <c r="E617" s="108" t="s">
        <v>40</v>
      </c>
      <c r="F617" s="108"/>
      <c r="G617" s="14" t="s">
        <v>8</v>
      </c>
      <c r="H617" s="13" t="s">
        <v>9</v>
      </c>
      <c r="I617" s="13" t="s">
        <v>10</v>
      </c>
      <c r="J617" s="13" t="s">
        <v>11</v>
      </c>
    </row>
    <row r="618" spans="1:10" x14ac:dyDescent="0.2">
      <c r="A618" s="67" t="s">
        <v>39</v>
      </c>
      <c r="B618" s="12">
        <v>89707</v>
      </c>
      <c r="C618" s="67" t="s">
        <v>16</v>
      </c>
      <c r="D618" s="67" t="s">
        <v>396</v>
      </c>
      <c r="E618" s="109"/>
      <c r="F618" s="109"/>
      <c r="G618" s="49" t="s">
        <v>182</v>
      </c>
      <c r="H618" s="50">
        <v>1</v>
      </c>
      <c r="I618" s="48">
        <f>SUM(J619:J624)</f>
        <v>45.870000000000005</v>
      </c>
      <c r="J618" s="48">
        <f>I618</f>
        <v>45.870000000000005</v>
      </c>
    </row>
    <row r="619" spans="1:10" x14ac:dyDescent="0.2">
      <c r="A619" s="86" t="s">
        <v>42</v>
      </c>
      <c r="B619" s="20">
        <v>122</v>
      </c>
      <c r="C619" s="86" t="s">
        <v>16</v>
      </c>
      <c r="D619" s="86" t="s">
        <v>209</v>
      </c>
      <c r="E619" s="107"/>
      <c r="F619" s="107"/>
      <c r="G619" s="53" t="s">
        <v>17</v>
      </c>
      <c r="H619" s="54">
        <v>2.9000000000000001E-2</v>
      </c>
      <c r="I619" s="47">
        <v>58.47</v>
      </c>
      <c r="J619" s="47">
        <f t="shared" ref="J619:J622" si="94">ROUND(H619*I619,2)</f>
        <v>1.7</v>
      </c>
    </row>
    <row r="620" spans="1:10" s="37" customFormat="1" ht="25.5" x14ac:dyDescent="0.2">
      <c r="A620" s="86" t="s">
        <v>42</v>
      </c>
      <c r="B620" s="20">
        <v>5103</v>
      </c>
      <c r="C620" s="86" t="s">
        <v>16</v>
      </c>
      <c r="D620" s="86" t="s">
        <v>397</v>
      </c>
      <c r="E620" s="107"/>
      <c r="F620" s="107"/>
      <c r="G620" s="53" t="s">
        <v>17</v>
      </c>
      <c r="H620" s="54">
        <v>1</v>
      </c>
      <c r="I620" s="47">
        <v>25.17</v>
      </c>
      <c r="J620" s="47">
        <f t="shared" si="94"/>
        <v>25.17</v>
      </c>
    </row>
    <row r="621" spans="1:10" s="37" customFormat="1" ht="25.5" x14ac:dyDescent="0.2">
      <c r="A621" s="86" t="s">
        <v>42</v>
      </c>
      <c r="B621" s="20">
        <v>20083</v>
      </c>
      <c r="C621" s="86" t="s">
        <v>16</v>
      </c>
      <c r="D621" s="86" t="s">
        <v>210</v>
      </c>
      <c r="E621" s="107"/>
      <c r="F621" s="107"/>
      <c r="G621" s="53" t="s">
        <v>17</v>
      </c>
      <c r="H621" s="54">
        <v>4.3900000000000002E-2</v>
      </c>
      <c r="I621" s="47">
        <v>66.25</v>
      </c>
      <c r="J621" s="47">
        <f t="shared" si="94"/>
        <v>2.91</v>
      </c>
    </row>
    <row r="622" spans="1:10" s="37" customFormat="1" x14ac:dyDescent="0.2">
      <c r="A622" s="86" t="s">
        <v>42</v>
      </c>
      <c r="B622" s="20">
        <v>38383</v>
      </c>
      <c r="C622" s="86" t="s">
        <v>16</v>
      </c>
      <c r="D622" s="86" t="s">
        <v>78</v>
      </c>
      <c r="E622" s="107"/>
      <c r="F622" s="107"/>
      <c r="G622" s="53" t="s">
        <v>17</v>
      </c>
      <c r="H622" s="54">
        <v>1.2999999999999999E-2</v>
      </c>
      <c r="I622" s="47">
        <v>1.79</v>
      </c>
      <c r="J622" s="47">
        <f t="shared" si="94"/>
        <v>0.02</v>
      </c>
    </row>
    <row r="623" spans="1:10" ht="25.5" x14ac:dyDescent="0.2">
      <c r="A623" s="68" t="s">
        <v>38</v>
      </c>
      <c r="B623" s="8">
        <v>88248</v>
      </c>
      <c r="C623" s="87" t="s">
        <v>16</v>
      </c>
      <c r="D623" s="87" t="s">
        <v>53</v>
      </c>
      <c r="E623" s="113"/>
      <c r="F623" s="114"/>
      <c r="G623" s="51" t="s">
        <v>34</v>
      </c>
      <c r="H623" s="52">
        <v>0.3987</v>
      </c>
      <c r="I623" s="46">
        <v>18.11</v>
      </c>
      <c r="J623" s="46">
        <f t="shared" ref="J623:J624" si="95">ROUND(H623*I623,2)</f>
        <v>7.22</v>
      </c>
    </row>
    <row r="624" spans="1:10" ht="25.5" x14ac:dyDescent="0.2">
      <c r="A624" s="68" t="s">
        <v>38</v>
      </c>
      <c r="B624" s="8">
        <v>88267</v>
      </c>
      <c r="C624" s="87" t="s">
        <v>16</v>
      </c>
      <c r="D624" s="87" t="s">
        <v>52</v>
      </c>
      <c r="E624" s="113"/>
      <c r="F624" s="114"/>
      <c r="G624" s="51" t="s">
        <v>34</v>
      </c>
      <c r="H624" s="52">
        <v>0.3987</v>
      </c>
      <c r="I624" s="46">
        <v>22.2</v>
      </c>
      <c r="J624" s="46">
        <f t="shared" si="95"/>
        <v>8.85</v>
      </c>
    </row>
    <row r="625" spans="1:10" x14ac:dyDescent="0.2">
      <c r="A625" s="69"/>
      <c r="B625" s="69"/>
      <c r="C625" s="69"/>
      <c r="D625" s="69"/>
      <c r="E625" s="69" t="s">
        <v>33</v>
      </c>
      <c r="F625" s="4">
        <f>SUM(J623:J624)*0.653</f>
        <v>10.49371</v>
      </c>
      <c r="G625" s="69" t="s">
        <v>32</v>
      </c>
      <c r="H625" s="4">
        <v>0</v>
      </c>
      <c r="I625" s="69" t="s">
        <v>31</v>
      </c>
      <c r="J625" s="4">
        <f>F625</f>
        <v>10.49371</v>
      </c>
    </row>
    <row r="626" spans="1:10" x14ac:dyDescent="0.2">
      <c r="A626" s="69"/>
      <c r="B626" s="69"/>
      <c r="C626" s="69"/>
      <c r="D626" s="69"/>
      <c r="E626" s="69" t="s">
        <v>30</v>
      </c>
      <c r="F626" s="4">
        <f>I618*0.2768</f>
        <v>12.696816</v>
      </c>
      <c r="G626" s="69"/>
      <c r="H626" s="110" t="s">
        <v>29</v>
      </c>
      <c r="I626" s="110"/>
      <c r="J626" s="4">
        <f>F626+I618</f>
        <v>58.566816000000003</v>
      </c>
    </row>
    <row r="627" spans="1:10" ht="15" thickBot="1" x14ac:dyDescent="0.25">
      <c r="A627" s="60"/>
      <c r="B627" s="60"/>
      <c r="C627" s="60"/>
      <c r="D627" s="60"/>
      <c r="E627" s="58"/>
      <c r="F627" s="59"/>
      <c r="G627" s="58"/>
      <c r="H627" s="58"/>
      <c r="I627" s="60" t="s">
        <v>28</v>
      </c>
      <c r="J627" s="61">
        <f>J626</f>
        <v>58.566816000000003</v>
      </c>
    </row>
    <row r="628" spans="1:10" ht="15" x14ac:dyDescent="0.2">
      <c r="A628" s="71" t="s">
        <v>398</v>
      </c>
      <c r="B628" s="13" t="s">
        <v>5</v>
      </c>
      <c r="C628" s="71" t="s">
        <v>6</v>
      </c>
      <c r="D628" s="71" t="s">
        <v>7</v>
      </c>
      <c r="E628" s="108" t="s">
        <v>40</v>
      </c>
      <c r="F628" s="108"/>
      <c r="G628" s="14" t="s">
        <v>8</v>
      </c>
      <c r="H628" s="13" t="s">
        <v>9</v>
      </c>
      <c r="I628" s="13" t="s">
        <v>10</v>
      </c>
      <c r="J628" s="13" t="s">
        <v>11</v>
      </c>
    </row>
    <row r="629" spans="1:10" ht="38.25" x14ac:dyDescent="0.2">
      <c r="A629" s="67" t="s">
        <v>39</v>
      </c>
      <c r="B629" s="12">
        <v>97974</v>
      </c>
      <c r="C629" s="67" t="s">
        <v>16</v>
      </c>
      <c r="D629" s="67" t="s">
        <v>399</v>
      </c>
      <c r="E629" s="109"/>
      <c r="F629" s="109"/>
      <c r="G629" s="49" t="s">
        <v>182</v>
      </c>
      <c r="H629" s="50">
        <v>1</v>
      </c>
      <c r="I629" s="48">
        <f>SUM(J630:J639)</f>
        <v>504.73</v>
      </c>
      <c r="J629" s="48">
        <f>I629</f>
        <v>504.73</v>
      </c>
    </row>
    <row r="630" spans="1:10" ht="51" x14ac:dyDescent="0.2">
      <c r="A630" s="93" t="s">
        <v>38</v>
      </c>
      <c r="B630" s="8">
        <v>5678</v>
      </c>
      <c r="C630" s="93" t="s">
        <v>16</v>
      </c>
      <c r="D630" s="93" t="s">
        <v>89</v>
      </c>
      <c r="E630" s="113"/>
      <c r="F630" s="114"/>
      <c r="G630" s="51" t="s">
        <v>47</v>
      </c>
      <c r="H630" s="52">
        <v>7.3849999999999999E-2</v>
      </c>
      <c r="I630" s="46">
        <v>150.69</v>
      </c>
      <c r="J630" s="46">
        <f t="shared" ref="J630:J639" si="96">ROUND(H630*I630,2)</f>
        <v>11.13</v>
      </c>
    </row>
    <row r="631" spans="1:10" ht="51" x14ac:dyDescent="0.2">
      <c r="A631" s="93" t="s">
        <v>38</v>
      </c>
      <c r="B631" s="8">
        <v>5679</v>
      </c>
      <c r="C631" s="93" t="s">
        <v>16</v>
      </c>
      <c r="D631" s="93" t="s">
        <v>90</v>
      </c>
      <c r="E631" s="113"/>
      <c r="F631" s="114"/>
      <c r="G631" s="51" t="s">
        <v>55</v>
      </c>
      <c r="H631" s="52">
        <v>0.15040000000000001</v>
      </c>
      <c r="I631" s="46">
        <v>56.33</v>
      </c>
      <c r="J631" s="46">
        <f t="shared" si="96"/>
        <v>8.4700000000000006</v>
      </c>
    </row>
    <row r="632" spans="1:10" s="37" customFormat="1" x14ac:dyDescent="0.2">
      <c r="A632" s="94" t="s">
        <v>42</v>
      </c>
      <c r="B632" s="20">
        <v>7258</v>
      </c>
      <c r="C632" s="94" t="s">
        <v>16</v>
      </c>
      <c r="D632" s="94" t="s">
        <v>82</v>
      </c>
      <c r="E632" s="107"/>
      <c r="F632" s="107"/>
      <c r="G632" s="53" t="s">
        <v>17</v>
      </c>
      <c r="H632" s="54">
        <v>11.77</v>
      </c>
      <c r="I632" s="47">
        <v>0.75</v>
      </c>
      <c r="J632" s="47">
        <f t="shared" si="96"/>
        <v>8.83</v>
      </c>
    </row>
    <row r="633" spans="1:10" s="37" customFormat="1" ht="25.5" x14ac:dyDescent="0.2">
      <c r="A633" s="94" t="s">
        <v>42</v>
      </c>
      <c r="B633" s="20">
        <v>43423</v>
      </c>
      <c r="C633" s="94" t="s">
        <v>16</v>
      </c>
      <c r="D633" s="94" t="s">
        <v>87</v>
      </c>
      <c r="E633" s="107"/>
      <c r="F633" s="107"/>
      <c r="G633" s="53" t="s">
        <v>17</v>
      </c>
      <c r="H633" s="54">
        <v>1</v>
      </c>
      <c r="I633" s="47">
        <v>76.41</v>
      </c>
      <c r="J633" s="47">
        <f t="shared" si="96"/>
        <v>76.41</v>
      </c>
    </row>
    <row r="634" spans="1:10" s="37" customFormat="1" ht="25.5" x14ac:dyDescent="0.2">
      <c r="A634" s="94" t="s">
        <v>42</v>
      </c>
      <c r="B634" s="20">
        <v>43441</v>
      </c>
      <c r="C634" s="94" t="s">
        <v>16</v>
      </c>
      <c r="D634" s="94" t="s">
        <v>86</v>
      </c>
      <c r="E634" s="107"/>
      <c r="F634" s="107"/>
      <c r="G634" s="53" t="s">
        <v>17</v>
      </c>
      <c r="H634" s="54">
        <v>1</v>
      </c>
      <c r="I634" s="47">
        <v>163.72999999999999</v>
      </c>
      <c r="J634" s="47">
        <f t="shared" si="96"/>
        <v>163.72999999999999</v>
      </c>
    </row>
    <row r="635" spans="1:10" s="37" customFormat="1" ht="25.5" x14ac:dyDescent="0.2">
      <c r="A635" s="93" t="s">
        <v>38</v>
      </c>
      <c r="B635" s="8">
        <v>88309</v>
      </c>
      <c r="C635" s="93" t="s">
        <v>16</v>
      </c>
      <c r="D635" s="93" t="s">
        <v>45</v>
      </c>
      <c r="E635" s="113"/>
      <c r="F635" s="114"/>
      <c r="G635" s="51" t="s">
        <v>34</v>
      </c>
      <c r="H635" s="52">
        <v>0.52449999999999997</v>
      </c>
      <c r="I635" s="46">
        <v>22.81</v>
      </c>
      <c r="J635" s="46">
        <f t="shared" si="96"/>
        <v>11.96</v>
      </c>
    </row>
    <row r="636" spans="1:10" s="37" customFormat="1" ht="25.5" x14ac:dyDescent="0.2">
      <c r="A636" s="93" t="s">
        <v>38</v>
      </c>
      <c r="B636" s="8">
        <v>88316</v>
      </c>
      <c r="C636" s="93" t="s">
        <v>16</v>
      </c>
      <c r="D636" s="93" t="s">
        <v>36</v>
      </c>
      <c r="E636" s="113"/>
      <c r="F636" s="114"/>
      <c r="G636" s="51" t="s">
        <v>34</v>
      </c>
      <c r="H636" s="52">
        <v>0.41210000000000002</v>
      </c>
      <c r="I636" s="46">
        <v>18.16</v>
      </c>
      <c r="J636" s="46">
        <f t="shared" si="96"/>
        <v>7.48</v>
      </c>
    </row>
    <row r="637" spans="1:10" s="37" customFormat="1" ht="38.25" x14ac:dyDescent="0.2">
      <c r="A637" s="93" t="s">
        <v>38</v>
      </c>
      <c r="B637" s="8">
        <v>97738</v>
      </c>
      <c r="C637" s="93" t="s">
        <v>16</v>
      </c>
      <c r="D637" s="93" t="s">
        <v>400</v>
      </c>
      <c r="E637" s="113"/>
      <c r="F637" s="114"/>
      <c r="G637" s="51" t="s">
        <v>159</v>
      </c>
      <c r="H637" s="52">
        <v>2.2099000000000001E-2</v>
      </c>
      <c r="I637" s="46">
        <v>5191.37</v>
      </c>
      <c r="J637" s="46">
        <f t="shared" si="96"/>
        <v>114.72</v>
      </c>
    </row>
    <row r="638" spans="1:10" s="37" customFormat="1" ht="38.25" x14ac:dyDescent="0.2">
      <c r="A638" s="93" t="s">
        <v>38</v>
      </c>
      <c r="B638" s="8">
        <v>100475</v>
      </c>
      <c r="C638" s="93" t="s">
        <v>16</v>
      </c>
      <c r="D638" s="93" t="s">
        <v>401</v>
      </c>
      <c r="E638" s="113"/>
      <c r="F638" s="114"/>
      <c r="G638" s="51" t="s">
        <v>159</v>
      </c>
      <c r="H638" s="52">
        <v>2.8989999999999998E-2</v>
      </c>
      <c r="I638" s="46">
        <v>859.56</v>
      </c>
      <c r="J638" s="46">
        <f t="shared" si="96"/>
        <v>24.92</v>
      </c>
    </row>
    <row r="639" spans="1:10" s="37" customFormat="1" ht="25.5" x14ac:dyDescent="0.2">
      <c r="A639" s="93" t="s">
        <v>38</v>
      </c>
      <c r="B639" s="8">
        <v>101623</v>
      </c>
      <c r="C639" s="93" t="s">
        <v>16</v>
      </c>
      <c r="D639" s="93" t="s">
        <v>214</v>
      </c>
      <c r="E639" s="113"/>
      <c r="F639" s="114"/>
      <c r="G639" s="51" t="s">
        <v>159</v>
      </c>
      <c r="H639" s="52">
        <v>0.2535</v>
      </c>
      <c r="I639" s="46">
        <v>304.08</v>
      </c>
      <c r="J639" s="46">
        <f t="shared" si="96"/>
        <v>77.08</v>
      </c>
    </row>
    <row r="640" spans="1:10" x14ac:dyDescent="0.2">
      <c r="A640" s="69"/>
      <c r="B640" s="69"/>
      <c r="C640" s="69"/>
      <c r="D640" s="69"/>
      <c r="E640" s="69" t="s">
        <v>33</v>
      </c>
      <c r="F640" s="4">
        <f>SUM(J635:J636)*0.653</f>
        <v>12.694320000000001</v>
      </c>
      <c r="G640" s="69" t="s">
        <v>32</v>
      </c>
      <c r="H640" s="4">
        <v>0</v>
      </c>
      <c r="I640" s="69" t="s">
        <v>31</v>
      </c>
      <c r="J640" s="4">
        <f>F640</f>
        <v>12.694320000000001</v>
      </c>
    </row>
    <row r="641" spans="1:10" x14ac:dyDescent="0.2">
      <c r="A641" s="69"/>
      <c r="B641" s="69"/>
      <c r="C641" s="69"/>
      <c r="D641" s="69"/>
      <c r="E641" s="69" t="s">
        <v>30</v>
      </c>
      <c r="F641" s="4">
        <f>I629*0.2768</f>
        <v>139.70926399999999</v>
      </c>
      <c r="G641" s="69"/>
      <c r="H641" s="110" t="s">
        <v>29</v>
      </c>
      <c r="I641" s="110"/>
      <c r="J641" s="4">
        <f>F641+I629</f>
        <v>644.43926399999998</v>
      </c>
    </row>
    <row r="642" spans="1:10" ht="15" thickBot="1" x14ac:dyDescent="0.25">
      <c r="A642" s="60"/>
      <c r="B642" s="60"/>
      <c r="C642" s="60"/>
      <c r="D642" s="60"/>
      <c r="E642" s="58"/>
      <c r="F642" s="59"/>
      <c r="G642" s="58"/>
      <c r="H642" s="58"/>
      <c r="I642" s="60" t="s">
        <v>28</v>
      </c>
      <c r="J642" s="61">
        <f>J641</f>
        <v>644.43926399999998</v>
      </c>
    </row>
    <row r="643" spans="1:10" ht="15" x14ac:dyDescent="0.2">
      <c r="A643" s="71" t="s">
        <v>402</v>
      </c>
      <c r="B643" s="13" t="s">
        <v>5</v>
      </c>
      <c r="C643" s="71" t="s">
        <v>6</v>
      </c>
      <c r="D643" s="71" t="s">
        <v>7</v>
      </c>
      <c r="E643" s="108" t="s">
        <v>40</v>
      </c>
      <c r="F643" s="108"/>
      <c r="G643" s="14" t="s">
        <v>8</v>
      </c>
      <c r="H643" s="13" t="s">
        <v>9</v>
      </c>
      <c r="I643" s="13" t="s">
        <v>10</v>
      </c>
      <c r="J643" s="13" t="s">
        <v>11</v>
      </c>
    </row>
    <row r="644" spans="1:10" x14ac:dyDescent="0.2">
      <c r="A644" s="67" t="s">
        <v>39</v>
      </c>
      <c r="B644" s="12">
        <v>180094</v>
      </c>
      <c r="C644" s="67" t="s">
        <v>14</v>
      </c>
      <c r="D644" s="67" t="s">
        <v>403</v>
      </c>
      <c r="E644" s="109"/>
      <c r="F644" s="109"/>
      <c r="G644" s="49" t="s">
        <v>182</v>
      </c>
      <c r="H644" s="50">
        <v>1</v>
      </c>
      <c r="I644" s="48">
        <f>SUM(J645:J651)</f>
        <v>927.11</v>
      </c>
      <c r="J644" s="48">
        <f>I644</f>
        <v>927.11</v>
      </c>
    </row>
    <row r="645" spans="1:10" ht="25.5" x14ac:dyDescent="0.2">
      <c r="A645" s="93" t="s">
        <v>38</v>
      </c>
      <c r="B645" s="8">
        <v>30010</v>
      </c>
      <c r="C645" s="68" t="s">
        <v>14</v>
      </c>
      <c r="D645" s="93" t="s">
        <v>20</v>
      </c>
      <c r="E645" s="112"/>
      <c r="F645" s="112"/>
      <c r="G645" s="51" t="s">
        <v>159</v>
      </c>
      <c r="H645" s="52">
        <v>1.1100000000000001</v>
      </c>
      <c r="I645" s="46">
        <v>72.64</v>
      </c>
      <c r="J645" s="46">
        <f t="shared" ref="J645:J651" si="97">ROUND(H645*I645,2)</f>
        <v>80.63</v>
      </c>
    </row>
    <row r="646" spans="1:10" ht="25.5" x14ac:dyDescent="0.2">
      <c r="A646" s="93" t="s">
        <v>38</v>
      </c>
      <c r="B646" s="8">
        <v>40257</v>
      </c>
      <c r="C646" s="68" t="s">
        <v>14</v>
      </c>
      <c r="D646" s="93" t="s">
        <v>161</v>
      </c>
      <c r="E646" s="113"/>
      <c r="F646" s="114"/>
      <c r="G646" s="51" t="s">
        <v>159</v>
      </c>
      <c r="H646" s="52">
        <v>6.0999999999999999E-2</v>
      </c>
      <c r="I646" s="46">
        <v>811.12</v>
      </c>
      <c r="J646" s="46">
        <f t="shared" si="97"/>
        <v>49.48</v>
      </c>
    </row>
    <row r="647" spans="1:10" s="37" customFormat="1" ht="25.5" x14ac:dyDescent="0.2">
      <c r="A647" s="93" t="s">
        <v>38</v>
      </c>
      <c r="B647" s="8">
        <v>50681</v>
      </c>
      <c r="C647" s="93" t="s">
        <v>14</v>
      </c>
      <c r="D647" s="93" t="s">
        <v>200</v>
      </c>
      <c r="E647" s="113"/>
      <c r="F647" s="114"/>
      <c r="G647" s="51" t="s">
        <v>159</v>
      </c>
      <c r="H647" s="52">
        <v>8.5000000000000006E-2</v>
      </c>
      <c r="I647" s="46">
        <v>3384.41</v>
      </c>
      <c r="J647" s="46">
        <f t="shared" si="97"/>
        <v>287.67</v>
      </c>
    </row>
    <row r="648" spans="1:10" s="37" customFormat="1" ht="25.5" x14ac:dyDescent="0.2">
      <c r="A648" s="93" t="s">
        <v>38</v>
      </c>
      <c r="B648" s="8">
        <v>60045</v>
      </c>
      <c r="C648" s="93" t="s">
        <v>14</v>
      </c>
      <c r="D648" s="93" t="s">
        <v>167</v>
      </c>
      <c r="E648" s="113"/>
      <c r="F648" s="114"/>
      <c r="G648" s="51" t="s">
        <v>163</v>
      </c>
      <c r="H648" s="52">
        <v>3.04</v>
      </c>
      <c r="I648" s="46">
        <v>95.22</v>
      </c>
      <c r="J648" s="46">
        <f t="shared" si="97"/>
        <v>289.47000000000003</v>
      </c>
    </row>
    <row r="649" spans="1:10" s="37" customFormat="1" ht="25.5" x14ac:dyDescent="0.2">
      <c r="A649" s="93" t="s">
        <v>38</v>
      </c>
      <c r="B649" s="8">
        <v>110143</v>
      </c>
      <c r="C649" s="93" t="s">
        <v>14</v>
      </c>
      <c r="D649" s="93" t="s">
        <v>170</v>
      </c>
      <c r="E649" s="113"/>
      <c r="F649" s="114"/>
      <c r="G649" s="51" t="s">
        <v>163</v>
      </c>
      <c r="H649" s="52">
        <v>3.13</v>
      </c>
      <c r="I649" s="46">
        <v>11.69</v>
      </c>
      <c r="J649" s="46">
        <f t="shared" si="97"/>
        <v>36.590000000000003</v>
      </c>
    </row>
    <row r="650" spans="1:10" s="37" customFormat="1" ht="25.5" x14ac:dyDescent="0.2">
      <c r="A650" s="93" t="s">
        <v>38</v>
      </c>
      <c r="B650" s="8">
        <v>110763</v>
      </c>
      <c r="C650" s="93" t="s">
        <v>14</v>
      </c>
      <c r="D650" s="93" t="s">
        <v>23</v>
      </c>
      <c r="E650" s="113"/>
      <c r="F650" s="114"/>
      <c r="G650" s="51" t="s">
        <v>163</v>
      </c>
      <c r="H650" s="52">
        <v>3.13</v>
      </c>
      <c r="I650" s="46">
        <v>47.73</v>
      </c>
      <c r="J650" s="46">
        <f t="shared" si="97"/>
        <v>149.38999999999999</v>
      </c>
    </row>
    <row r="651" spans="1:10" s="37" customFormat="1" ht="25.5" x14ac:dyDescent="0.2">
      <c r="A651" s="93" t="s">
        <v>38</v>
      </c>
      <c r="B651" s="8">
        <v>130113</v>
      </c>
      <c r="C651" s="93" t="s">
        <v>14</v>
      </c>
      <c r="D651" s="93" t="s">
        <v>201</v>
      </c>
      <c r="E651" s="113"/>
      <c r="F651" s="114"/>
      <c r="G651" s="51" t="s">
        <v>163</v>
      </c>
      <c r="H651" s="52">
        <v>0.64</v>
      </c>
      <c r="I651" s="46">
        <v>52.93</v>
      </c>
      <c r="J651" s="46">
        <f t="shared" si="97"/>
        <v>33.880000000000003</v>
      </c>
    </row>
    <row r="652" spans="1:10" x14ac:dyDescent="0.2">
      <c r="A652" s="69"/>
      <c r="B652" s="69"/>
      <c r="C652" s="69"/>
      <c r="D652" s="69"/>
      <c r="E652" s="69" t="s">
        <v>33</v>
      </c>
      <c r="F652" s="4">
        <f>SUM(J645:J646)*0.653</f>
        <v>84.961829999999992</v>
      </c>
      <c r="G652" s="69" t="s">
        <v>32</v>
      </c>
      <c r="H652" s="4">
        <v>0</v>
      </c>
      <c r="I652" s="69" t="s">
        <v>31</v>
      </c>
      <c r="J652" s="4">
        <f>F652</f>
        <v>84.961829999999992</v>
      </c>
    </row>
    <row r="653" spans="1:10" x14ac:dyDescent="0.2">
      <c r="A653" s="69"/>
      <c r="B653" s="69"/>
      <c r="C653" s="69"/>
      <c r="D653" s="69"/>
      <c r="E653" s="69" t="s">
        <v>30</v>
      </c>
      <c r="F653" s="4">
        <f>I644*0.2768</f>
        <v>256.62404800000002</v>
      </c>
      <c r="G653" s="69"/>
      <c r="H653" s="110" t="s">
        <v>29</v>
      </c>
      <c r="I653" s="110"/>
      <c r="J653" s="4">
        <f>F653+I644</f>
        <v>1183.734048</v>
      </c>
    </row>
    <row r="654" spans="1:10" ht="15" thickBot="1" x14ac:dyDescent="0.25">
      <c r="A654" s="60"/>
      <c r="B654" s="60"/>
      <c r="C654" s="60"/>
      <c r="D654" s="60"/>
      <c r="E654" s="58"/>
      <c r="F654" s="59"/>
      <c r="G654" s="58"/>
      <c r="H654" s="58"/>
      <c r="I654" s="60" t="s">
        <v>28</v>
      </c>
      <c r="J654" s="61">
        <f>J653</f>
        <v>1183.734048</v>
      </c>
    </row>
    <row r="655" spans="1:10" ht="15" x14ac:dyDescent="0.2">
      <c r="A655" s="71" t="s">
        <v>404</v>
      </c>
      <c r="B655" s="13" t="s">
        <v>5</v>
      </c>
      <c r="C655" s="71" t="s">
        <v>6</v>
      </c>
      <c r="D655" s="71" t="s">
        <v>7</v>
      </c>
      <c r="E655" s="108" t="s">
        <v>40</v>
      </c>
      <c r="F655" s="108"/>
      <c r="G655" s="14" t="s">
        <v>8</v>
      </c>
      <c r="H655" s="13" t="s">
        <v>9</v>
      </c>
      <c r="I655" s="13" t="s">
        <v>10</v>
      </c>
      <c r="J655" s="13" t="s">
        <v>11</v>
      </c>
    </row>
    <row r="656" spans="1:10" x14ac:dyDescent="0.2">
      <c r="A656" s="67" t="s">
        <v>39</v>
      </c>
      <c r="B656" s="12">
        <v>180350</v>
      </c>
      <c r="C656" s="67" t="s">
        <v>14</v>
      </c>
      <c r="D656" s="67" t="s">
        <v>405</v>
      </c>
      <c r="E656" s="109"/>
      <c r="F656" s="109"/>
      <c r="G656" s="49" t="s">
        <v>182</v>
      </c>
      <c r="H656" s="50">
        <v>1</v>
      </c>
      <c r="I656" s="48">
        <f>SUM(J657:J662)</f>
        <v>1391.9299999999998</v>
      </c>
      <c r="J656" s="48">
        <f>I656</f>
        <v>1391.9299999999998</v>
      </c>
    </row>
    <row r="657" spans="1:10" x14ac:dyDescent="0.2">
      <c r="A657" s="94" t="s">
        <v>42</v>
      </c>
      <c r="B657" s="20" t="s">
        <v>406</v>
      </c>
      <c r="C657" s="94" t="s">
        <v>14</v>
      </c>
      <c r="D657" s="94" t="s">
        <v>407</v>
      </c>
      <c r="E657" s="107"/>
      <c r="F657" s="107"/>
      <c r="G657" s="53" t="s">
        <v>17</v>
      </c>
      <c r="H657" s="54">
        <v>1</v>
      </c>
      <c r="I657" s="47">
        <v>889.79</v>
      </c>
      <c r="J657" s="47">
        <f t="shared" ref="J657" si="98">ROUND(H657*I657,2)</f>
        <v>889.79</v>
      </c>
    </row>
    <row r="658" spans="1:10" ht="25.5" x14ac:dyDescent="0.2">
      <c r="A658" s="93" t="s">
        <v>38</v>
      </c>
      <c r="B658" s="8">
        <v>20174</v>
      </c>
      <c r="C658" s="93" t="s">
        <v>14</v>
      </c>
      <c r="D658" s="93" t="s">
        <v>81</v>
      </c>
      <c r="E658" s="113"/>
      <c r="F658" s="114"/>
      <c r="G658" s="51" t="s">
        <v>159</v>
      </c>
      <c r="H658" s="52">
        <v>1.96</v>
      </c>
      <c r="I658" s="46">
        <v>93.08</v>
      </c>
      <c r="J658" s="46">
        <f t="shared" ref="J658:J660" si="99">ROUND(H658*I658,2)</f>
        <v>182.44</v>
      </c>
    </row>
    <row r="659" spans="1:10" s="37" customFormat="1" ht="25.5" x14ac:dyDescent="0.2">
      <c r="A659" s="93" t="s">
        <v>38</v>
      </c>
      <c r="B659" s="8">
        <v>30010</v>
      </c>
      <c r="C659" s="93" t="s">
        <v>14</v>
      </c>
      <c r="D659" s="93" t="s">
        <v>20</v>
      </c>
      <c r="E659" s="113"/>
      <c r="F659" s="114"/>
      <c r="G659" s="51" t="s">
        <v>159</v>
      </c>
      <c r="H659" s="52">
        <v>2.8</v>
      </c>
      <c r="I659" s="46">
        <v>72.64</v>
      </c>
      <c r="J659" s="46">
        <f t="shared" si="99"/>
        <v>203.39</v>
      </c>
    </row>
    <row r="660" spans="1:10" s="37" customFormat="1" ht="25.5" x14ac:dyDescent="0.2">
      <c r="A660" s="93" t="s">
        <v>38</v>
      </c>
      <c r="B660" s="8">
        <v>30254</v>
      </c>
      <c r="C660" s="93" t="s">
        <v>14</v>
      </c>
      <c r="D660" s="93" t="s">
        <v>160</v>
      </c>
      <c r="E660" s="113"/>
      <c r="F660" s="114"/>
      <c r="G660" s="51" t="s">
        <v>159</v>
      </c>
      <c r="H660" s="52">
        <v>0.84</v>
      </c>
      <c r="I660" s="46">
        <v>16.32</v>
      </c>
      <c r="J660" s="46">
        <f t="shared" si="99"/>
        <v>13.71</v>
      </c>
    </row>
    <row r="661" spans="1:10" ht="25.5" x14ac:dyDescent="0.2">
      <c r="A661" s="68" t="s">
        <v>38</v>
      </c>
      <c r="B661" s="8">
        <v>280004</v>
      </c>
      <c r="C661" s="68" t="s">
        <v>14</v>
      </c>
      <c r="D661" s="93" t="s">
        <v>51</v>
      </c>
      <c r="E661" s="68"/>
      <c r="F661" s="68"/>
      <c r="G661" s="51" t="s">
        <v>34</v>
      </c>
      <c r="H661" s="52">
        <v>2.5</v>
      </c>
      <c r="I661" s="46">
        <v>18.22</v>
      </c>
      <c r="J661" s="46">
        <f t="shared" ref="J661:J662" si="100">ROUND(H661*I661,2)</f>
        <v>45.55</v>
      </c>
    </row>
    <row r="662" spans="1:10" ht="25.5" x14ac:dyDescent="0.2">
      <c r="A662" s="68" t="s">
        <v>38</v>
      </c>
      <c r="B662" s="8">
        <v>280023</v>
      </c>
      <c r="C662" s="68" t="s">
        <v>14</v>
      </c>
      <c r="D662" s="93" t="s">
        <v>45</v>
      </c>
      <c r="E662" s="68"/>
      <c r="F662" s="68"/>
      <c r="G662" s="51" t="s">
        <v>34</v>
      </c>
      <c r="H662" s="52">
        <v>2.5</v>
      </c>
      <c r="I662" s="46">
        <v>22.82</v>
      </c>
      <c r="J662" s="46">
        <f t="shared" si="100"/>
        <v>57.05</v>
      </c>
    </row>
    <row r="663" spans="1:10" x14ac:dyDescent="0.2">
      <c r="A663" s="69"/>
      <c r="B663" s="69"/>
      <c r="C663" s="69"/>
      <c r="D663" s="69"/>
      <c r="E663" s="69" t="s">
        <v>33</v>
      </c>
      <c r="F663" s="4">
        <f>SUM(J661:J662)*0.653</f>
        <v>66.997799999999998</v>
      </c>
      <c r="G663" s="69" t="s">
        <v>32</v>
      </c>
      <c r="H663" s="4">
        <v>0</v>
      </c>
      <c r="I663" s="69" t="s">
        <v>31</v>
      </c>
      <c r="J663" s="4">
        <f>F663</f>
        <v>66.997799999999998</v>
      </c>
    </row>
    <row r="664" spans="1:10" x14ac:dyDescent="0.2">
      <c r="A664" s="69"/>
      <c r="B664" s="69"/>
      <c r="C664" s="69"/>
      <c r="D664" s="69"/>
      <c r="E664" s="69" t="s">
        <v>30</v>
      </c>
      <c r="F664" s="4">
        <f>I656*0.2768</f>
        <v>385.28622399999995</v>
      </c>
      <c r="G664" s="69"/>
      <c r="H664" s="110" t="s">
        <v>29</v>
      </c>
      <c r="I664" s="110"/>
      <c r="J664" s="4">
        <f>F664+I656</f>
        <v>1777.2162239999998</v>
      </c>
    </row>
    <row r="665" spans="1:10" ht="15" thickBot="1" x14ac:dyDescent="0.25">
      <c r="A665" s="60"/>
      <c r="B665" s="60"/>
      <c r="C665" s="60"/>
      <c r="D665" s="60"/>
      <c r="E665" s="58"/>
      <c r="F665" s="59"/>
      <c r="G665" s="58"/>
      <c r="H665" s="58"/>
      <c r="I665" s="60" t="s">
        <v>28</v>
      </c>
      <c r="J665" s="61">
        <f>J664</f>
        <v>1777.2162239999998</v>
      </c>
    </row>
    <row r="666" spans="1:10" ht="15" x14ac:dyDescent="0.2">
      <c r="A666" s="91" t="s">
        <v>408</v>
      </c>
      <c r="B666" s="13" t="s">
        <v>5</v>
      </c>
      <c r="C666" s="71" t="s">
        <v>6</v>
      </c>
      <c r="D666" s="71" t="s">
        <v>7</v>
      </c>
      <c r="E666" s="108" t="s">
        <v>40</v>
      </c>
      <c r="F666" s="108"/>
      <c r="G666" s="14" t="s">
        <v>8</v>
      </c>
      <c r="H666" s="13" t="s">
        <v>9</v>
      </c>
      <c r="I666" s="13" t="s">
        <v>10</v>
      </c>
      <c r="J666" s="13" t="s">
        <v>11</v>
      </c>
    </row>
    <row r="667" spans="1:10" x14ac:dyDescent="0.2">
      <c r="A667" s="67" t="s">
        <v>39</v>
      </c>
      <c r="B667" s="12">
        <v>180349</v>
      </c>
      <c r="C667" s="92" t="s">
        <v>14</v>
      </c>
      <c r="D667" s="92" t="s">
        <v>409</v>
      </c>
      <c r="E667" s="109"/>
      <c r="F667" s="109"/>
      <c r="G667" s="49" t="s">
        <v>205</v>
      </c>
      <c r="H667" s="50">
        <v>1</v>
      </c>
      <c r="I667" s="48">
        <f>SUM(J668:J673)</f>
        <v>1516.68</v>
      </c>
      <c r="J667" s="48">
        <f>I667</f>
        <v>1516.68</v>
      </c>
    </row>
    <row r="668" spans="1:10" x14ac:dyDescent="0.2">
      <c r="A668" s="94" t="s">
        <v>42</v>
      </c>
      <c r="B668" s="20" t="s">
        <v>410</v>
      </c>
      <c r="C668" s="94" t="s">
        <v>14</v>
      </c>
      <c r="D668" s="94" t="s">
        <v>411</v>
      </c>
      <c r="E668" s="107"/>
      <c r="F668" s="107"/>
      <c r="G668" s="53" t="s">
        <v>17</v>
      </c>
      <c r="H668" s="54">
        <v>1</v>
      </c>
      <c r="I668" s="47">
        <v>667.6</v>
      </c>
      <c r="J668" s="47">
        <f t="shared" ref="J668" si="101">ROUND(H668*I668,2)</f>
        <v>667.6</v>
      </c>
    </row>
    <row r="669" spans="1:10" ht="25.5" x14ac:dyDescent="0.2">
      <c r="A669" s="93" t="s">
        <v>38</v>
      </c>
      <c r="B669" s="8">
        <v>20174</v>
      </c>
      <c r="C669" s="93" t="s">
        <v>14</v>
      </c>
      <c r="D669" s="93" t="s">
        <v>81</v>
      </c>
      <c r="E669" s="113"/>
      <c r="F669" s="114"/>
      <c r="G669" s="51" t="s">
        <v>159</v>
      </c>
      <c r="H669" s="52">
        <v>3.36</v>
      </c>
      <c r="I669" s="46">
        <v>93.08</v>
      </c>
      <c r="J669" s="46">
        <f t="shared" ref="J669:J673" si="102">ROUND(H669*I669,2)</f>
        <v>312.75</v>
      </c>
    </row>
    <row r="670" spans="1:10" s="37" customFormat="1" ht="25.5" x14ac:dyDescent="0.2">
      <c r="A670" s="93" t="s">
        <v>38</v>
      </c>
      <c r="B670" s="8">
        <v>30010</v>
      </c>
      <c r="C670" s="93" t="s">
        <v>14</v>
      </c>
      <c r="D670" s="93" t="s">
        <v>20</v>
      </c>
      <c r="E670" s="113"/>
      <c r="F670" s="114"/>
      <c r="G670" s="51" t="s">
        <v>159</v>
      </c>
      <c r="H670" s="52">
        <v>4.8</v>
      </c>
      <c r="I670" s="46">
        <v>72.64</v>
      </c>
      <c r="J670" s="46">
        <f t="shared" si="102"/>
        <v>348.67</v>
      </c>
    </row>
    <row r="671" spans="1:10" s="37" customFormat="1" ht="25.5" x14ac:dyDescent="0.2">
      <c r="A671" s="93" t="s">
        <v>38</v>
      </c>
      <c r="B671" s="8">
        <v>30254</v>
      </c>
      <c r="C671" s="93" t="s">
        <v>14</v>
      </c>
      <c r="D671" s="93" t="s">
        <v>160</v>
      </c>
      <c r="E671" s="113"/>
      <c r="F671" s="114"/>
      <c r="G671" s="51" t="s">
        <v>159</v>
      </c>
      <c r="H671" s="52">
        <v>1.44</v>
      </c>
      <c r="I671" s="46">
        <v>16.32</v>
      </c>
      <c r="J671" s="46">
        <f t="shared" si="102"/>
        <v>23.5</v>
      </c>
    </row>
    <row r="672" spans="1:10" ht="25.5" x14ac:dyDescent="0.2">
      <c r="A672" s="68" t="s">
        <v>38</v>
      </c>
      <c r="B672" s="8">
        <v>280004</v>
      </c>
      <c r="C672" s="68" t="s">
        <v>14</v>
      </c>
      <c r="D672" s="68" t="s">
        <v>51</v>
      </c>
      <c r="E672" s="68"/>
      <c r="F672" s="68"/>
      <c r="G672" s="51" t="s">
        <v>34</v>
      </c>
      <c r="H672" s="52">
        <v>4</v>
      </c>
      <c r="I672" s="46">
        <v>18.22</v>
      </c>
      <c r="J672" s="46">
        <f t="shared" si="102"/>
        <v>72.88</v>
      </c>
    </row>
    <row r="673" spans="1:10" ht="25.5" x14ac:dyDescent="0.2">
      <c r="A673" s="68" t="s">
        <v>38</v>
      </c>
      <c r="B673" s="8">
        <v>280023</v>
      </c>
      <c r="C673" s="68" t="s">
        <v>14</v>
      </c>
      <c r="D673" s="68" t="s">
        <v>45</v>
      </c>
      <c r="E673" s="68"/>
      <c r="F673" s="68"/>
      <c r="G673" s="51" t="s">
        <v>34</v>
      </c>
      <c r="H673" s="52">
        <v>4</v>
      </c>
      <c r="I673" s="46">
        <v>22.82</v>
      </c>
      <c r="J673" s="46">
        <f t="shared" si="102"/>
        <v>91.28</v>
      </c>
    </row>
    <row r="674" spans="1:10" x14ac:dyDescent="0.2">
      <c r="A674" s="69"/>
      <c r="B674" s="69"/>
      <c r="C674" s="69"/>
      <c r="D674" s="69"/>
      <c r="E674" s="69" t="s">
        <v>33</v>
      </c>
      <c r="F674" s="4">
        <f>SUM(J672:J673)*0.653</f>
        <v>107.19648000000001</v>
      </c>
      <c r="G674" s="69" t="s">
        <v>32</v>
      </c>
      <c r="H674" s="4">
        <v>0</v>
      </c>
      <c r="I674" s="69" t="s">
        <v>31</v>
      </c>
      <c r="J674" s="4">
        <f>F674</f>
        <v>107.19648000000001</v>
      </c>
    </row>
    <row r="675" spans="1:10" x14ac:dyDescent="0.2">
      <c r="A675" s="69"/>
      <c r="B675" s="69"/>
      <c r="C675" s="69"/>
      <c r="D675" s="69"/>
      <c r="E675" s="69" t="s">
        <v>30</v>
      </c>
      <c r="F675" s="4">
        <f>I667*0.2768</f>
        <v>419.817024</v>
      </c>
      <c r="G675" s="69"/>
      <c r="H675" s="110" t="s">
        <v>29</v>
      </c>
      <c r="I675" s="110"/>
      <c r="J675" s="4">
        <f>F675+I667</f>
        <v>1936.497024</v>
      </c>
    </row>
    <row r="676" spans="1:10" ht="15" thickBot="1" x14ac:dyDescent="0.25">
      <c r="A676" s="60"/>
      <c r="B676" s="60"/>
      <c r="C676" s="60"/>
      <c r="D676" s="60"/>
      <c r="E676" s="58"/>
      <c r="F676" s="59"/>
      <c r="G676" s="58"/>
      <c r="H676" s="58"/>
      <c r="I676" s="60" t="s">
        <v>28</v>
      </c>
      <c r="J676" s="61">
        <f>J675</f>
        <v>1936.497024</v>
      </c>
    </row>
    <row r="677" spans="1:10" ht="15" x14ac:dyDescent="0.2">
      <c r="A677" s="71" t="s">
        <v>412</v>
      </c>
      <c r="B677" s="13" t="s">
        <v>5</v>
      </c>
      <c r="C677" s="71" t="s">
        <v>6</v>
      </c>
      <c r="D677" s="71" t="s">
        <v>7</v>
      </c>
      <c r="E677" s="108" t="s">
        <v>40</v>
      </c>
      <c r="F677" s="108"/>
      <c r="G677" s="14" t="s">
        <v>8</v>
      </c>
      <c r="H677" s="13" t="s">
        <v>9</v>
      </c>
      <c r="I677" s="13" t="s">
        <v>10</v>
      </c>
      <c r="J677" s="13" t="s">
        <v>11</v>
      </c>
    </row>
    <row r="678" spans="1:10" x14ac:dyDescent="0.2">
      <c r="A678" s="67" t="s">
        <v>39</v>
      </c>
      <c r="B678" s="12">
        <v>98058</v>
      </c>
      <c r="C678" s="67" t="s">
        <v>16</v>
      </c>
      <c r="D678" s="67" t="s">
        <v>413</v>
      </c>
      <c r="E678" s="109"/>
      <c r="F678" s="109"/>
      <c r="G678" s="49" t="s">
        <v>182</v>
      </c>
      <c r="H678" s="50">
        <v>1</v>
      </c>
      <c r="I678" s="48">
        <f>SUM(J679:J689)</f>
        <v>1739.4100000000003</v>
      </c>
      <c r="J678" s="48">
        <f>I678</f>
        <v>1739.4100000000003</v>
      </c>
    </row>
    <row r="679" spans="1:10" ht="25.5" x14ac:dyDescent="0.2">
      <c r="A679" s="94" t="s">
        <v>42</v>
      </c>
      <c r="B679" s="20">
        <v>4720</v>
      </c>
      <c r="C679" s="94" t="s">
        <v>16</v>
      </c>
      <c r="D679" s="94" t="s">
        <v>414</v>
      </c>
      <c r="E679" s="107"/>
      <c r="F679" s="107"/>
      <c r="G679" s="53" t="s">
        <v>159</v>
      </c>
      <c r="H679" s="54">
        <v>0.73175000000000001</v>
      </c>
      <c r="I679" s="47">
        <v>180.96</v>
      </c>
      <c r="J679" s="47">
        <f t="shared" ref="J679" si="103">ROUND(H679*I679,2)</f>
        <v>132.41999999999999</v>
      </c>
    </row>
    <row r="680" spans="1:10" s="37" customFormat="1" ht="51" x14ac:dyDescent="0.2">
      <c r="A680" s="93" t="s">
        <v>38</v>
      </c>
      <c r="B680" s="8">
        <v>5678</v>
      </c>
      <c r="C680" s="93" t="s">
        <v>16</v>
      </c>
      <c r="D680" s="93" t="s">
        <v>89</v>
      </c>
      <c r="E680" s="113"/>
      <c r="F680" s="114"/>
      <c r="G680" s="51" t="s">
        <v>47</v>
      </c>
      <c r="H680" s="52">
        <v>0.4017</v>
      </c>
      <c r="I680" s="46">
        <v>150.69</v>
      </c>
      <c r="J680" s="46">
        <f t="shared" ref="J680:J689" si="104">ROUND(H680*I680,2)</f>
        <v>60.53</v>
      </c>
    </row>
    <row r="681" spans="1:10" s="37" customFormat="1" ht="51" x14ac:dyDescent="0.2">
      <c r="A681" s="93" t="s">
        <v>38</v>
      </c>
      <c r="B681" s="8">
        <v>5679</v>
      </c>
      <c r="C681" s="93" t="s">
        <v>16</v>
      </c>
      <c r="D681" s="93" t="s">
        <v>90</v>
      </c>
      <c r="E681" s="113"/>
      <c r="F681" s="114"/>
      <c r="G681" s="51" t="s">
        <v>55</v>
      </c>
      <c r="H681" s="52">
        <v>0.81859999999999999</v>
      </c>
      <c r="I681" s="46">
        <v>56.33</v>
      </c>
      <c r="J681" s="46">
        <f t="shared" si="104"/>
        <v>46.11</v>
      </c>
    </row>
    <row r="682" spans="1:10" s="37" customFormat="1" ht="26.25" customHeight="1" x14ac:dyDescent="0.2">
      <c r="A682" s="94" t="s">
        <v>42</v>
      </c>
      <c r="B682" s="20">
        <v>12532</v>
      </c>
      <c r="C682" s="94" t="s">
        <v>16</v>
      </c>
      <c r="D682" s="94" t="s">
        <v>87</v>
      </c>
      <c r="E682" s="107"/>
      <c r="F682" s="107"/>
      <c r="G682" s="53" t="s">
        <v>17</v>
      </c>
      <c r="H682" s="54">
        <v>1</v>
      </c>
      <c r="I682" s="47">
        <v>117.84</v>
      </c>
      <c r="J682" s="47">
        <f t="shared" si="104"/>
        <v>117.84</v>
      </c>
    </row>
    <row r="683" spans="1:10" s="37" customFormat="1" ht="38.25" x14ac:dyDescent="0.2">
      <c r="A683" s="94" t="s">
        <v>42</v>
      </c>
      <c r="B683" s="20">
        <v>12551</v>
      </c>
      <c r="C683" s="94" t="s">
        <v>16</v>
      </c>
      <c r="D683" s="94" t="s">
        <v>415</v>
      </c>
      <c r="E683" s="107"/>
      <c r="F683" s="107"/>
      <c r="G683" s="53" t="s">
        <v>17</v>
      </c>
      <c r="H683" s="54">
        <v>3</v>
      </c>
      <c r="I683" s="47">
        <v>282.32</v>
      </c>
      <c r="J683" s="47">
        <f t="shared" si="104"/>
        <v>846.96</v>
      </c>
    </row>
    <row r="684" spans="1:10" s="37" customFormat="1" ht="25.5" x14ac:dyDescent="0.2">
      <c r="A684" s="93" t="s">
        <v>38</v>
      </c>
      <c r="B684" s="8">
        <v>88309</v>
      </c>
      <c r="C684" s="93" t="s">
        <v>16</v>
      </c>
      <c r="D684" s="93" t="s">
        <v>45</v>
      </c>
      <c r="E684" s="113"/>
      <c r="F684" s="114"/>
      <c r="G684" s="51" t="s">
        <v>34</v>
      </c>
      <c r="H684" s="52">
        <v>1.2258</v>
      </c>
      <c r="I684" s="46">
        <v>22.81</v>
      </c>
      <c r="J684" s="46">
        <f t="shared" si="104"/>
        <v>27.96</v>
      </c>
    </row>
    <row r="685" spans="1:10" s="37" customFormat="1" ht="25.5" x14ac:dyDescent="0.2">
      <c r="A685" s="93" t="s">
        <v>38</v>
      </c>
      <c r="B685" s="8">
        <v>88316</v>
      </c>
      <c r="C685" s="93" t="s">
        <v>16</v>
      </c>
      <c r="D685" s="93" t="s">
        <v>36</v>
      </c>
      <c r="E685" s="113"/>
      <c r="F685" s="114"/>
      <c r="G685" s="51" t="s">
        <v>34</v>
      </c>
      <c r="H685" s="52">
        <v>0.96319999999999995</v>
      </c>
      <c r="I685" s="46">
        <v>18.16</v>
      </c>
      <c r="J685" s="46">
        <f t="shared" si="104"/>
        <v>17.489999999999998</v>
      </c>
    </row>
    <row r="686" spans="1:10" s="37" customFormat="1" ht="25.5" x14ac:dyDescent="0.2">
      <c r="A686" s="93" t="s">
        <v>38</v>
      </c>
      <c r="B686" s="8">
        <v>88628</v>
      </c>
      <c r="C686" s="93" t="s">
        <v>16</v>
      </c>
      <c r="D686" s="93" t="s">
        <v>88</v>
      </c>
      <c r="E686" s="113"/>
      <c r="F686" s="114"/>
      <c r="G686" s="51" t="s">
        <v>159</v>
      </c>
      <c r="H686" s="52">
        <v>3.6589999999999998E-2</v>
      </c>
      <c r="I686" s="46">
        <v>688.73</v>
      </c>
      <c r="J686" s="46">
        <f t="shared" si="104"/>
        <v>25.2</v>
      </c>
    </row>
    <row r="687" spans="1:10" s="37" customFormat="1" ht="38.25" x14ac:dyDescent="0.2">
      <c r="A687" s="93" t="s">
        <v>38</v>
      </c>
      <c r="B687" s="8">
        <v>97738</v>
      </c>
      <c r="C687" s="93" t="s">
        <v>16</v>
      </c>
      <c r="D687" s="93" t="s">
        <v>400</v>
      </c>
      <c r="E687" s="113"/>
      <c r="F687" s="114"/>
      <c r="G687" s="51" t="s">
        <v>159</v>
      </c>
      <c r="H687" s="52">
        <v>1.5398999999999999E-2</v>
      </c>
      <c r="I687" s="46">
        <v>5191.37</v>
      </c>
      <c r="J687" s="46">
        <f t="shared" si="104"/>
        <v>79.94</v>
      </c>
    </row>
    <row r="688" spans="1:10" s="37" customFormat="1" ht="25.5" x14ac:dyDescent="0.2">
      <c r="A688" s="93" t="s">
        <v>38</v>
      </c>
      <c r="B688" s="8">
        <v>97739</v>
      </c>
      <c r="C688" s="93" t="s">
        <v>16</v>
      </c>
      <c r="D688" s="93" t="s">
        <v>416</v>
      </c>
      <c r="E688" s="113"/>
      <c r="F688" s="114"/>
      <c r="G688" s="51" t="s">
        <v>159</v>
      </c>
      <c r="H688" s="52">
        <v>0.1164</v>
      </c>
      <c r="I688" s="46">
        <v>2905.25</v>
      </c>
      <c r="J688" s="46">
        <f t="shared" si="104"/>
        <v>338.17</v>
      </c>
    </row>
    <row r="689" spans="1:10" s="37" customFormat="1" ht="25.5" x14ac:dyDescent="0.2">
      <c r="A689" s="93" t="s">
        <v>38</v>
      </c>
      <c r="B689" s="8">
        <v>101623</v>
      </c>
      <c r="C689" s="93" t="s">
        <v>16</v>
      </c>
      <c r="D689" s="93" t="s">
        <v>214</v>
      </c>
      <c r="E689" s="113"/>
      <c r="F689" s="114"/>
      <c r="G689" s="51" t="s">
        <v>159</v>
      </c>
      <c r="H689" s="52">
        <v>0.15387999999999999</v>
      </c>
      <c r="I689" s="46">
        <v>304.08</v>
      </c>
      <c r="J689" s="46">
        <f t="shared" si="104"/>
        <v>46.79</v>
      </c>
    </row>
    <row r="690" spans="1:10" x14ac:dyDescent="0.2">
      <c r="A690" s="69"/>
      <c r="B690" s="69"/>
      <c r="C690" s="69"/>
      <c r="D690" s="69"/>
      <c r="E690" s="69" t="s">
        <v>33</v>
      </c>
      <c r="F690" s="4">
        <f>SUM(J684:J685)*0.653</f>
        <v>29.678850000000004</v>
      </c>
      <c r="G690" s="69" t="s">
        <v>32</v>
      </c>
      <c r="H690" s="4">
        <v>0</v>
      </c>
      <c r="I690" s="69" t="s">
        <v>31</v>
      </c>
      <c r="J690" s="4">
        <f>F690</f>
        <v>29.678850000000004</v>
      </c>
    </row>
    <row r="691" spans="1:10" x14ac:dyDescent="0.2">
      <c r="A691" s="69"/>
      <c r="B691" s="69"/>
      <c r="C691" s="69"/>
      <c r="D691" s="69"/>
      <c r="E691" s="69" t="s">
        <v>30</v>
      </c>
      <c r="F691" s="4">
        <f>I678*0.2768</f>
        <v>481.46868800000004</v>
      </c>
      <c r="G691" s="69"/>
      <c r="H691" s="110" t="s">
        <v>29</v>
      </c>
      <c r="I691" s="110"/>
      <c r="J691" s="4">
        <f>F691+I678</f>
        <v>2220.8786880000002</v>
      </c>
    </row>
    <row r="692" spans="1:10" ht="15" thickBot="1" x14ac:dyDescent="0.25">
      <c r="A692" s="60"/>
      <c r="B692" s="60"/>
      <c r="C692" s="60"/>
      <c r="D692" s="60"/>
      <c r="E692" s="58"/>
      <c r="F692" s="59"/>
      <c r="G692" s="58"/>
      <c r="H692" s="58"/>
      <c r="I692" s="60" t="s">
        <v>28</v>
      </c>
      <c r="J692" s="61">
        <f>J691</f>
        <v>2220.8786880000002</v>
      </c>
    </row>
    <row r="693" spans="1:10" ht="15" x14ac:dyDescent="0.2">
      <c r="A693" s="71" t="s">
        <v>417</v>
      </c>
      <c r="B693" s="13" t="s">
        <v>5</v>
      </c>
      <c r="C693" s="71" t="s">
        <v>6</v>
      </c>
      <c r="D693" s="71" t="s">
        <v>7</v>
      </c>
      <c r="E693" s="108" t="s">
        <v>40</v>
      </c>
      <c r="F693" s="108"/>
      <c r="G693" s="14" t="s">
        <v>8</v>
      </c>
      <c r="H693" s="13" t="s">
        <v>9</v>
      </c>
      <c r="I693" s="13" t="s">
        <v>10</v>
      </c>
      <c r="J693" s="13" t="s">
        <v>11</v>
      </c>
    </row>
    <row r="694" spans="1:10" x14ac:dyDescent="0.2">
      <c r="A694" s="67" t="s">
        <v>39</v>
      </c>
      <c r="B694" s="12">
        <v>89401</v>
      </c>
      <c r="C694" s="67" t="s">
        <v>16</v>
      </c>
      <c r="D694" s="67" t="s">
        <v>418</v>
      </c>
      <c r="E694" s="109"/>
      <c r="F694" s="109"/>
      <c r="G694" s="49" t="s">
        <v>205</v>
      </c>
      <c r="H694" s="50">
        <v>1</v>
      </c>
      <c r="I694" s="48">
        <f>SUM(J695:J698)</f>
        <v>9.85</v>
      </c>
      <c r="J694" s="48">
        <f>I694</f>
        <v>9.85</v>
      </c>
    </row>
    <row r="695" spans="1:10" x14ac:dyDescent="0.2">
      <c r="A695" s="94" t="s">
        <v>42</v>
      </c>
      <c r="B695" s="20">
        <v>9867</v>
      </c>
      <c r="C695" s="94" t="s">
        <v>16</v>
      </c>
      <c r="D695" s="94" t="s">
        <v>419</v>
      </c>
      <c r="E695" s="107"/>
      <c r="F695" s="107"/>
      <c r="G695" s="53" t="s">
        <v>18</v>
      </c>
      <c r="H695" s="54">
        <v>1.0492999999999999</v>
      </c>
      <c r="I695" s="47">
        <v>4.0999999999999996</v>
      </c>
      <c r="J695" s="47">
        <f t="shared" ref="J695:J696" si="105">ROUND(H695*I695,2)</f>
        <v>4.3</v>
      </c>
    </row>
    <row r="696" spans="1:10" s="37" customFormat="1" x14ac:dyDescent="0.2">
      <c r="A696" s="94" t="s">
        <v>42</v>
      </c>
      <c r="B696" s="20">
        <v>38383</v>
      </c>
      <c r="C696" s="94" t="s">
        <v>16</v>
      </c>
      <c r="D696" s="94" t="s">
        <v>78</v>
      </c>
      <c r="E696" s="107"/>
      <c r="F696" s="107"/>
      <c r="G696" s="53" t="s">
        <v>17</v>
      </c>
      <c r="H696" s="54">
        <v>0.03</v>
      </c>
      <c r="I696" s="47">
        <v>1.79</v>
      </c>
      <c r="J696" s="47">
        <f t="shared" si="105"/>
        <v>0.05</v>
      </c>
    </row>
    <row r="697" spans="1:10" s="37" customFormat="1" ht="25.5" x14ac:dyDescent="0.2">
      <c r="A697" s="93" t="s">
        <v>38</v>
      </c>
      <c r="B697" s="8">
        <v>88248</v>
      </c>
      <c r="C697" s="93" t="s">
        <v>16</v>
      </c>
      <c r="D697" s="93" t="s">
        <v>53</v>
      </c>
      <c r="E697" s="93"/>
      <c r="F697" s="93"/>
      <c r="G697" s="51" t="s">
        <v>34</v>
      </c>
      <c r="H697" s="52">
        <v>0.1366</v>
      </c>
      <c r="I697" s="46">
        <v>18.11</v>
      </c>
      <c r="J697" s="46">
        <f t="shared" ref="J697:J698" si="106">ROUND(H697*I697,2)</f>
        <v>2.4700000000000002</v>
      </c>
    </row>
    <row r="698" spans="1:10" ht="25.5" x14ac:dyDescent="0.2">
      <c r="A698" s="68" t="s">
        <v>38</v>
      </c>
      <c r="B698" s="8">
        <v>88267</v>
      </c>
      <c r="C698" s="68" t="s">
        <v>16</v>
      </c>
      <c r="D698" s="93" t="s">
        <v>52</v>
      </c>
      <c r="E698" s="68"/>
      <c r="F698" s="68"/>
      <c r="G698" s="51" t="s">
        <v>34</v>
      </c>
      <c r="H698" s="52">
        <v>0.13669999999999999</v>
      </c>
      <c r="I698" s="46">
        <v>22.2</v>
      </c>
      <c r="J698" s="46">
        <f t="shared" si="106"/>
        <v>3.03</v>
      </c>
    </row>
    <row r="699" spans="1:10" x14ac:dyDescent="0.2">
      <c r="A699" s="69"/>
      <c r="B699" s="69"/>
      <c r="C699" s="69"/>
      <c r="D699" s="69"/>
      <c r="E699" s="69" t="s">
        <v>33</v>
      </c>
      <c r="F699" s="4">
        <f>SUM(J697:J698)*0.653</f>
        <v>3.5914999999999999</v>
      </c>
      <c r="G699" s="69" t="s">
        <v>32</v>
      </c>
      <c r="H699" s="4">
        <v>0</v>
      </c>
      <c r="I699" s="69" t="s">
        <v>31</v>
      </c>
      <c r="J699" s="4">
        <f>F699</f>
        <v>3.5914999999999999</v>
      </c>
    </row>
    <row r="700" spans="1:10" x14ac:dyDescent="0.2">
      <c r="A700" s="69"/>
      <c r="B700" s="69"/>
      <c r="C700" s="69"/>
      <c r="D700" s="69"/>
      <c r="E700" s="69" t="s">
        <v>30</v>
      </c>
      <c r="F700" s="4">
        <f>I694*0.2768</f>
        <v>2.72648</v>
      </c>
      <c r="G700" s="69"/>
      <c r="H700" s="110" t="s">
        <v>29</v>
      </c>
      <c r="I700" s="110"/>
      <c r="J700" s="4">
        <f>F700+I694</f>
        <v>12.57648</v>
      </c>
    </row>
    <row r="701" spans="1:10" ht="15" thickBot="1" x14ac:dyDescent="0.25">
      <c r="A701" s="60"/>
      <c r="B701" s="60"/>
      <c r="C701" s="60"/>
      <c r="D701" s="60"/>
      <c r="E701" s="58"/>
      <c r="F701" s="59"/>
      <c r="G701" s="58"/>
      <c r="H701" s="58"/>
      <c r="I701" s="60" t="s">
        <v>28</v>
      </c>
      <c r="J701" s="61">
        <f>J700</f>
        <v>12.57648</v>
      </c>
    </row>
    <row r="702" spans="1:10" ht="15" x14ac:dyDescent="0.2">
      <c r="A702" s="71" t="s">
        <v>420</v>
      </c>
      <c r="B702" s="13" t="s">
        <v>5</v>
      </c>
      <c r="C702" s="71" t="s">
        <v>6</v>
      </c>
      <c r="D702" s="71" t="s">
        <v>7</v>
      </c>
      <c r="E702" s="108" t="s">
        <v>40</v>
      </c>
      <c r="F702" s="108"/>
      <c r="G702" s="14" t="s">
        <v>8</v>
      </c>
      <c r="H702" s="13" t="s">
        <v>9</v>
      </c>
      <c r="I702" s="13" t="s">
        <v>10</v>
      </c>
      <c r="J702" s="13" t="s">
        <v>11</v>
      </c>
    </row>
    <row r="703" spans="1:10" x14ac:dyDescent="0.2">
      <c r="A703" s="67" t="s">
        <v>39</v>
      </c>
      <c r="B703" s="12">
        <v>89402</v>
      </c>
      <c r="C703" s="67" t="s">
        <v>16</v>
      </c>
      <c r="D703" s="67" t="s">
        <v>421</v>
      </c>
      <c r="E703" s="109"/>
      <c r="F703" s="109"/>
      <c r="G703" s="49" t="s">
        <v>205</v>
      </c>
      <c r="H703" s="50">
        <v>1</v>
      </c>
      <c r="I703" s="48">
        <f>SUM(J704:J707)</f>
        <v>11.299999999999999</v>
      </c>
      <c r="J703" s="48">
        <f>I703</f>
        <v>11.299999999999999</v>
      </c>
    </row>
    <row r="704" spans="1:10" x14ac:dyDescent="0.2">
      <c r="A704" s="94" t="s">
        <v>42</v>
      </c>
      <c r="B704" s="20">
        <v>9868</v>
      </c>
      <c r="C704" s="94" t="s">
        <v>16</v>
      </c>
      <c r="D704" s="94" t="s">
        <v>422</v>
      </c>
      <c r="E704" s="107"/>
      <c r="F704" s="107"/>
      <c r="G704" s="53" t="s">
        <v>18</v>
      </c>
      <c r="H704" s="54">
        <v>1.048</v>
      </c>
      <c r="I704" s="47">
        <v>4.63</v>
      </c>
      <c r="J704" s="47">
        <f t="shared" ref="J704:J707" si="107">ROUND(H704*I704,2)</f>
        <v>4.8499999999999996</v>
      </c>
    </row>
    <row r="705" spans="1:10" s="37" customFormat="1" x14ac:dyDescent="0.2">
      <c r="A705" s="94" t="s">
        <v>42</v>
      </c>
      <c r="B705" s="20">
        <v>38383</v>
      </c>
      <c r="C705" s="94" t="s">
        <v>16</v>
      </c>
      <c r="D705" s="94" t="s">
        <v>78</v>
      </c>
      <c r="E705" s="107"/>
      <c r="F705" s="107"/>
      <c r="G705" s="53" t="s">
        <v>17</v>
      </c>
      <c r="H705" s="54">
        <v>3.5999999999999997E-2</v>
      </c>
      <c r="I705" s="47">
        <v>1.79</v>
      </c>
      <c r="J705" s="47">
        <f t="shared" si="107"/>
        <v>0.06</v>
      </c>
    </row>
    <row r="706" spans="1:10" s="37" customFormat="1" ht="25.5" x14ac:dyDescent="0.2">
      <c r="A706" s="93" t="s">
        <v>38</v>
      </c>
      <c r="B706" s="8">
        <v>88248</v>
      </c>
      <c r="C706" s="93" t="s">
        <v>16</v>
      </c>
      <c r="D706" s="93" t="s">
        <v>53</v>
      </c>
      <c r="E706" s="93"/>
      <c r="F706" s="93"/>
      <c r="G706" s="51" t="s">
        <v>34</v>
      </c>
      <c r="H706" s="52">
        <v>0.15859999999999999</v>
      </c>
      <c r="I706" s="46">
        <v>18.11</v>
      </c>
      <c r="J706" s="46">
        <f t="shared" si="107"/>
        <v>2.87</v>
      </c>
    </row>
    <row r="707" spans="1:10" ht="25.5" x14ac:dyDescent="0.2">
      <c r="A707" s="93" t="s">
        <v>38</v>
      </c>
      <c r="B707" s="8">
        <v>88267</v>
      </c>
      <c r="C707" s="93" t="s">
        <v>16</v>
      </c>
      <c r="D707" s="93" t="s">
        <v>52</v>
      </c>
      <c r="E707" s="93"/>
      <c r="F707" s="93"/>
      <c r="G707" s="51" t="s">
        <v>34</v>
      </c>
      <c r="H707" s="52">
        <v>0.15859999999999999</v>
      </c>
      <c r="I707" s="46">
        <v>22.2</v>
      </c>
      <c r="J707" s="46">
        <f t="shared" si="107"/>
        <v>3.52</v>
      </c>
    </row>
    <row r="708" spans="1:10" x14ac:dyDescent="0.2">
      <c r="A708" s="69"/>
      <c r="B708" s="69"/>
      <c r="C708" s="69"/>
      <c r="D708" s="69"/>
      <c r="E708" s="69" t="s">
        <v>33</v>
      </c>
      <c r="F708" s="4">
        <f>SUM(J706:J707)*0.653</f>
        <v>4.1726700000000001</v>
      </c>
      <c r="G708" s="69" t="s">
        <v>32</v>
      </c>
      <c r="H708" s="4">
        <v>0</v>
      </c>
      <c r="I708" s="69" t="s">
        <v>31</v>
      </c>
      <c r="J708" s="4">
        <f>F708</f>
        <v>4.1726700000000001</v>
      </c>
    </row>
    <row r="709" spans="1:10" x14ac:dyDescent="0.2">
      <c r="A709" s="69"/>
      <c r="B709" s="69"/>
      <c r="C709" s="69"/>
      <c r="D709" s="69"/>
      <c r="E709" s="69" t="s">
        <v>30</v>
      </c>
      <c r="F709" s="4">
        <f>I703*0.2768</f>
        <v>3.1278399999999995</v>
      </c>
      <c r="G709" s="69"/>
      <c r="H709" s="110" t="s">
        <v>29</v>
      </c>
      <c r="I709" s="110"/>
      <c r="J709" s="4">
        <f>F709+I703</f>
        <v>14.427839999999998</v>
      </c>
    </row>
    <row r="710" spans="1:10" ht="15" thickBot="1" x14ac:dyDescent="0.25">
      <c r="A710" s="60"/>
      <c r="B710" s="60"/>
      <c r="C710" s="60"/>
      <c r="D710" s="60"/>
      <c r="E710" s="58"/>
      <c r="F710" s="59"/>
      <c r="G710" s="58"/>
      <c r="H710" s="58"/>
      <c r="I710" s="60" t="s">
        <v>28</v>
      </c>
      <c r="J710" s="61">
        <f>J709</f>
        <v>14.427839999999998</v>
      </c>
    </row>
    <row r="711" spans="1:10" ht="15" x14ac:dyDescent="0.2">
      <c r="A711" s="71" t="s">
        <v>423</v>
      </c>
      <c r="B711" s="13" t="s">
        <v>5</v>
      </c>
      <c r="C711" s="71" t="s">
        <v>6</v>
      </c>
      <c r="D711" s="71" t="s">
        <v>7</v>
      </c>
      <c r="E711" s="108" t="s">
        <v>40</v>
      </c>
      <c r="F711" s="108"/>
      <c r="G711" s="14" t="s">
        <v>8</v>
      </c>
      <c r="H711" s="13" t="s">
        <v>9</v>
      </c>
      <c r="I711" s="13" t="s">
        <v>10</v>
      </c>
      <c r="J711" s="13" t="s">
        <v>11</v>
      </c>
    </row>
    <row r="712" spans="1:10" x14ac:dyDescent="0.2">
      <c r="A712" s="67" t="s">
        <v>39</v>
      </c>
      <c r="B712" s="12">
        <v>89447</v>
      </c>
      <c r="C712" s="67" t="s">
        <v>16</v>
      </c>
      <c r="D712" s="67" t="s">
        <v>424</v>
      </c>
      <c r="E712" s="109"/>
      <c r="F712" s="109"/>
      <c r="G712" s="49" t="s">
        <v>205</v>
      </c>
      <c r="H712" s="50">
        <v>1</v>
      </c>
      <c r="I712" s="48">
        <f>SUM(J713:J716)</f>
        <v>11.42</v>
      </c>
      <c r="J712" s="48">
        <f>I712</f>
        <v>11.42</v>
      </c>
    </row>
    <row r="713" spans="1:10" x14ac:dyDescent="0.2">
      <c r="A713" s="94" t="s">
        <v>42</v>
      </c>
      <c r="B713" s="20">
        <v>9869</v>
      </c>
      <c r="C713" s="94" t="s">
        <v>16</v>
      </c>
      <c r="D713" s="94" t="s">
        <v>425</v>
      </c>
      <c r="E713" s="107"/>
      <c r="F713" s="107"/>
      <c r="G713" s="53" t="s">
        <v>18</v>
      </c>
      <c r="H713" s="54">
        <v>1.0492999999999999</v>
      </c>
      <c r="I713" s="47">
        <v>9.99</v>
      </c>
      <c r="J713" s="47">
        <f t="shared" ref="J713:J716" si="108">ROUND(H713*I713,2)</f>
        <v>10.48</v>
      </c>
    </row>
    <row r="714" spans="1:10" s="37" customFormat="1" x14ac:dyDescent="0.2">
      <c r="A714" s="94" t="s">
        <v>42</v>
      </c>
      <c r="B714" s="20">
        <v>38383</v>
      </c>
      <c r="C714" s="94" t="s">
        <v>16</v>
      </c>
      <c r="D714" s="94" t="s">
        <v>78</v>
      </c>
      <c r="E714" s="107"/>
      <c r="F714" s="107"/>
      <c r="G714" s="53" t="s">
        <v>17</v>
      </c>
      <c r="H714" s="54">
        <v>2E-3</v>
      </c>
      <c r="I714" s="47">
        <v>1.79</v>
      </c>
      <c r="J714" s="47">
        <f t="shared" si="108"/>
        <v>0</v>
      </c>
    </row>
    <row r="715" spans="1:10" ht="25.5" x14ac:dyDescent="0.2">
      <c r="A715" s="93" t="s">
        <v>38</v>
      </c>
      <c r="B715" s="8">
        <v>88248</v>
      </c>
      <c r="C715" s="93" t="s">
        <v>16</v>
      </c>
      <c r="D715" s="93" t="s">
        <v>53</v>
      </c>
      <c r="E715" s="93"/>
      <c r="F715" s="93"/>
      <c r="G715" s="51" t="s">
        <v>34</v>
      </c>
      <c r="H715" s="52">
        <v>2.3E-2</v>
      </c>
      <c r="I715" s="46">
        <v>18.11</v>
      </c>
      <c r="J715" s="46">
        <f t="shared" si="108"/>
        <v>0.42</v>
      </c>
    </row>
    <row r="716" spans="1:10" ht="25.5" x14ac:dyDescent="0.2">
      <c r="A716" s="93" t="s">
        <v>38</v>
      </c>
      <c r="B716" s="8">
        <v>88267</v>
      </c>
      <c r="C716" s="93" t="s">
        <v>16</v>
      </c>
      <c r="D716" s="93" t="s">
        <v>52</v>
      </c>
      <c r="E716" s="93"/>
      <c r="F716" s="93"/>
      <c r="G716" s="51" t="s">
        <v>34</v>
      </c>
      <c r="H716" s="52">
        <v>2.35E-2</v>
      </c>
      <c r="I716" s="46">
        <v>22.2</v>
      </c>
      <c r="J716" s="46">
        <f t="shared" si="108"/>
        <v>0.52</v>
      </c>
    </row>
    <row r="717" spans="1:10" x14ac:dyDescent="0.2">
      <c r="A717" s="69"/>
      <c r="B717" s="69"/>
      <c r="C717" s="69"/>
      <c r="D717" s="69"/>
      <c r="E717" s="69" t="s">
        <v>33</v>
      </c>
      <c r="F717" s="4">
        <f>SUM(J715:J716)*0.653</f>
        <v>0.61382000000000003</v>
      </c>
      <c r="G717" s="69" t="s">
        <v>32</v>
      </c>
      <c r="H717" s="4">
        <v>0</v>
      </c>
      <c r="I717" s="69" t="s">
        <v>31</v>
      </c>
      <c r="J717" s="4">
        <f>F717</f>
        <v>0.61382000000000003</v>
      </c>
    </row>
    <row r="718" spans="1:10" x14ac:dyDescent="0.2">
      <c r="A718" s="69"/>
      <c r="B718" s="69"/>
      <c r="C718" s="69"/>
      <c r="D718" s="69"/>
      <c r="E718" s="69" t="s">
        <v>30</v>
      </c>
      <c r="F718" s="4">
        <f>I712*0.2768</f>
        <v>3.1610559999999999</v>
      </c>
      <c r="G718" s="69"/>
      <c r="H718" s="110" t="s">
        <v>29</v>
      </c>
      <c r="I718" s="110"/>
      <c r="J718" s="4">
        <f>F718+I712</f>
        <v>14.581056</v>
      </c>
    </row>
    <row r="719" spans="1:10" ht="15" thickBot="1" x14ac:dyDescent="0.25">
      <c r="A719" s="60"/>
      <c r="B719" s="60"/>
      <c r="C719" s="60"/>
      <c r="D719" s="60"/>
      <c r="E719" s="58"/>
      <c r="F719" s="59"/>
      <c r="G719" s="58"/>
      <c r="H719" s="58"/>
      <c r="I719" s="60" t="s">
        <v>28</v>
      </c>
      <c r="J719" s="61">
        <f>J718</f>
        <v>14.581056</v>
      </c>
    </row>
    <row r="720" spans="1:10" ht="15" x14ac:dyDescent="0.2">
      <c r="A720" s="71" t="s">
        <v>426</v>
      </c>
      <c r="B720" s="13" t="s">
        <v>5</v>
      </c>
      <c r="C720" s="71" t="s">
        <v>6</v>
      </c>
      <c r="D720" s="71" t="s">
        <v>7</v>
      </c>
      <c r="E720" s="108" t="s">
        <v>40</v>
      </c>
      <c r="F720" s="108"/>
      <c r="G720" s="14" t="s">
        <v>8</v>
      </c>
      <c r="H720" s="13" t="s">
        <v>9</v>
      </c>
      <c r="I720" s="13" t="s">
        <v>10</v>
      </c>
      <c r="J720" s="13" t="s">
        <v>11</v>
      </c>
    </row>
    <row r="721" spans="1:10" x14ac:dyDescent="0.2">
      <c r="A721" s="67" t="s">
        <v>39</v>
      </c>
      <c r="B721" s="12">
        <v>89448</v>
      </c>
      <c r="C721" s="67" t="s">
        <v>16</v>
      </c>
      <c r="D721" s="67" t="s">
        <v>427</v>
      </c>
      <c r="E721" s="109"/>
      <c r="F721" s="109"/>
      <c r="G721" s="49" t="s">
        <v>205</v>
      </c>
      <c r="H721" s="50">
        <v>1</v>
      </c>
      <c r="I721" s="48">
        <f>SUM(J722:J725)</f>
        <v>17.600000000000005</v>
      </c>
      <c r="J721" s="48">
        <f>I721</f>
        <v>17.600000000000005</v>
      </c>
    </row>
    <row r="722" spans="1:10" ht="15" customHeight="1" x14ac:dyDescent="0.2">
      <c r="A722" s="94" t="s">
        <v>42</v>
      </c>
      <c r="B722" s="20">
        <v>9874</v>
      </c>
      <c r="C722" s="94" t="s">
        <v>16</v>
      </c>
      <c r="D722" s="94" t="s">
        <v>428</v>
      </c>
      <c r="E722" s="107"/>
      <c r="F722" s="107"/>
      <c r="G722" s="53" t="s">
        <v>18</v>
      </c>
      <c r="H722" s="54">
        <v>1.0492999999999999</v>
      </c>
      <c r="I722" s="47">
        <v>15.69</v>
      </c>
      <c r="J722" s="47">
        <f t="shared" ref="J722:J725" si="109">ROUND(H722*I722,2)</f>
        <v>16.46</v>
      </c>
    </row>
    <row r="723" spans="1:10" s="37" customFormat="1" ht="16.5" customHeight="1" x14ac:dyDescent="0.2">
      <c r="A723" s="94" t="s">
        <v>42</v>
      </c>
      <c r="B723" s="20">
        <v>38383</v>
      </c>
      <c r="C723" s="94" t="s">
        <v>16</v>
      </c>
      <c r="D723" s="94" t="s">
        <v>78</v>
      </c>
      <c r="E723" s="107"/>
      <c r="F723" s="107"/>
      <c r="G723" s="53" t="s">
        <v>17</v>
      </c>
      <c r="H723" s="54">
        <v>6.6E-3</v>
      </c>
      <c r="I723" s="47">
        <v>1.79</v>
      </c>
      <c r="J723" s="47">
        <f t="shared" si="109"/>
        <v>0.01</v>
      </c>
    </row>
    <row r="724" spans="1:10" ht="25.5" x14ac:dyDescent="0.2">
      <c r="A724" s="93" t="s">
        <v>38</v>
      </c>
      <c r="B724" s="8">
        <v>88248</v>
      </c>
      <c r="C724" s="93" t="s">
        <v>16</v>
      </c>
      <c r="D724" s="93" t="s">
        <v>53</v>
      </c>
      <c r="E724" s="93"/>
      <c r="F724" s="93"/>
      <c r="G724" s="51" t="s">
        <v>34</v>
      </c>
      <c r="H724" s="52">
        <v>2.8199999999999999E-2</v>
      </c>
      <c r="I724" s="46">
        <v>18.11</v>
      </c>
      <c r="J724" s="46">
        <f t="shared" si="109"/>
        <v>0.51</v>
      </c>
    </row>
    <row r="725" spans="1:10" ht="25.5" x14ac:dyDescent="0.2">
      <c r="A725" s="93" t="s">
        <v>38</v>
      </c>
      <c r="B725" s="8">
        <v>88267</v>
      </c>
      <c r="C725" s="93" t="s">
        <v>16</v>
      </c>
      <c r="D725" s="93" t="s">
        <v>52</v>
      </c>
      <c r="E725" s="93"/>
      <c r="F725" s="93"/>
      <c r="G725" s="51" t="s">
        <v>34</v>
      </c>
      <c r="H725" s="52">
        <v>2.8000000000000001E-2</v>
      </c>
      <c r="I725" s="46">
        <v>22.2</v>
      </c>
      <c r="J725" s="46">
        <f t="shared" si="109"/>
        <v>0.62</v>
      </c>
    </row>
    <row r="726" spans="1:10" x14ac:dyDescent="0.2">
      <c r="A726" s="69"/>
      <c r="B726" s="69"/>
      <c r="C726" s="69"/>
      <c r="D726" s="69"/>
      <c r="E726" s="69" t="s">
        <v>33</v>
      </c>
      <c r="F726" s="4">
        <f>SUM(J724:J725)*0.653</f>
        <v>0.73788999999999993</v>
      </c>
      <c r="G726" s="69" t="s">
        <v>32</v>
      </c>
      <c r="H726" s="4">
        <v>0</v>
      </c>
      <c r="I726" s="69" t="s">
        <v>31</v>
      </c>
      <c r="J726" s="4">
        <f>F726</f>
        <v>0.73788999999999993</v>
      </c>
    </row>
    <row r="727" spans="1:10" x14ac:dyDescent="0.2">
      <c r="A727" s="69"/>
      <c r="B727" s="69"/>
      <c r="C727" s="69"/>
      <c r="D727" s="69"/>
      <c r="E727" s="69" t="s">
        <v>30</v>
      </c>
      <c r="F727" s="4">
        <f>I721*0.2768</f>
        <v>4.8716800000000013</v>
      </c>
      <c r="G727" s="69"/>
      <c r="H727" s="110" t="s">
        <v>29</v>
      </c>
      <c r="I727" s="110"/>
      <c r="J727" s="4">
        <f>F727+I721</f>
        <v>22.471680000000006</v>
      </c>
    </row>
    <row r="728" spans="1:10" ht="15" thickBot="1" x14ac:dyDescent="0.25">
      <c r="A728" s="60"/>
      <c r="B728" s="60"/>
      <c r="C728" s="60"/>
      <c r="D728" s="60"/>
      <c r="E728" s="58"/>
      <c r="F728" s="59"/>
      <c r="G728" s="58"/>
      <c r="H728" s="58"/>
      <c r="I728" s="60" t="s">
        <v>28</v>
      </c>
      <c r="J728" s="61">
        <f>J727</f>
        <v>22.471680000000006</v>
      </c>
    </row>
    <row r="729" spans="1:10" ht="15" x14ac:dyDescent="0.2">
      <c r="A729" s="71" t="s">
        <v>429</v>
      </c>
      <c r="B729" s="13" t="s">
        <v>5</v>
      </c>
      <c r="C729" s="71" t="s">
        <v>6</v>
      </c>
      <c r="D729" s="71" t="s">
        <v>7</v>
      </c>
      <c r="E729" s="108" t="s">
        <v>40</v>
      </c>
      <c r="F729" s="108"/>
      <c r="G729" s="14" t="s">
        <v>8</v>
      </c>
      <c r="H729" s="13" t="s">
        <v>9</v>
      </c>
      <c r="I729" s="13" t="s">
        <v>10</v>
      </c>
      <c r="J729" s="13" t="s">
        <v>11</v>
      </c>
    </row>
    <row r="730" spans="1:10" x14ac:dyDescent="0.2">
      <c r="A730" s="67" t="s">
        <v>39</v>
      </c>
      <c r="B730" s="12">
        <v>89449</v>
      </c>
      <c r="C730" s="67" t="s">
        <v>16</v>
      </c>
      <c r="D730" s="67" t="s">
        <v>430</v>
      </c>
      <c r="E730" s="109"/>
      <c r="F730" s="109"/>
      <c r="G730" s="49" t="s">
        <v>205</v>
      </c>
      <c r="H730" s="50">
        <v>1</v>
      </c>
      <c r="I730" s="48">
        <f>SUM(J731:J734)</f>
        <v>19.420000000000002</v>
      </c>
      <c r="J730" s="48">
        <f>I730</f>
        <v>19.420000000000002</v>
      </c>
    </row>
    <row r="731" spans="1:10" x14ac:dyDescent="0.2">
      <c r="A731" s="94" t="s">
        <v>42</v>
      </c>
      <c r="B731" s="20">
        <v>9875</v>
      </c>
      <c r="C731" s="94" t="s">
        <v>16</v>
      </c>
      <c r="D731" s="94" t="s">
        <v>431</v>
      </c>
      <c r="E731" s="107"/>
      <c r="F731" s="107"/>
      <c r="G731" s="53" t="s">
        <v>18</v>
      </c>
      <c r="H731" s="54">
        <v>1.0489999999999999</v>
      </c>
      <c r="I731" s="47">
        <v>17.21</v>
      </c>
      <c r="J731" s="47">
        <f t="shared" ref="J731:J734" si="110">ROUND(H731*I731,2)</f>
        <v>18.05</v>
      </c>
    </row>
    <row r="732" spans="1:10" s="37" customFormat="1" x14ac:dyDescent="0.2">
      <c r="A732" s="94" t="s">
        <v>42</v>
      </c>
      <c r="B732" s="20">
        <v>38383</v>
      </c>
      <c r="C732" s="94" t="s">
        <v>16</v>
      </c>
      <c r="D732" s="94" t="s">
        <v>78</v>
      </c>
      <c r="E732" s="107"/>
      <c r="F732" s="107"/>
      <c r="G732" s="53" t="s">
        <v>17</v>
      </c>
      <c r="H732" s="54">
        <v>8.0000000000000002E-3</v>
      </c>
      <c r="I732" s="47">
        <v>1.79</v>
      </c>
      <c r="J732" s="47">
        <f t="shared" si="110"/>
        <v>0.01</v>
      </c>
    </row>
    <row r="733" spans="1:10" ht="25.5" x14ac:dyDescent="0.2">
      <c r="A733" s="93" t="s">
        <v>38</v>
      </c>
      <c r="B733" s="8">
        <v>88248</v>
      </c>
      <c r="C733" s="93" t="s">
        <v>16</v>
      </c>
      <c r="D733" s="93" t="s">
        <v>53</v>
      </c>
      <c r="E733" s="93"/>
      <c r="F733" s="93"/>
      <c r="G733" s="51" t="s">
        <v>34</v>
      </c>
      <c r="H733" s="52">
        <v>3.3500000000000002E-2</v>
      </c>
      <c r="I733" s="46">
        <v>18.11</v>
      </c>
      <c r="J733" s="46">
        <f t="shared" si="110"/>
        <v>0.61</v>
      </c>
    </row>
    <row r="734" spans="1:10" ht="25.5" x14ac:dyDescent="0.2">
      <c r="A734" s="93" t="s">
        <v>38</v>
      </c>
      <c r="B734" s="8">
        <v>88267</v>
      </c>
      <c r="C734" s="93" t="s">
        <v>16</v>
      </c>
      <c r="D734" s="93" t="s">
        <v>52</v>
      </c>
      <c r="E734" s="93"/>
      <c r="F734" s="93"/>
      <c r="G734" s="51" t="s">
        <v>34</v>
      </c>
      <c r="H734" s="52">
        <v>3.4000000000000002E-2</v>
      </c>
      <c r="I734" s="46">
        <v>22.2</v>
      </c>
      <c r="J734" s="46">
        <f t="shared" si="110"/>
        <v>0.75</v>
      </c>
    </row>
    <row r="735" spans="1:10" x14ac:dyDescent="0.2">
      <c r="A735" s="69"/>
      <c r="B735" s="69"/>
      <c r="C735" s="69"/>
      <c r="D735" s="69"/>
      <c r="E735" s="69" t="s">
        <v>33</v>
      </c>
      <c r="F735" s="4">
        <f>SUM(J733:J734)*0.653</f>
        <v>0.88807999999999998</v>
      </c>
      <c r="G735" s="69" t="s">
        <v>32</v>
      </c>
      <c r="H735" s="4">
        <v>0</v>
      </c>
      <c r="I735" s="69" t="s">
        <v>31</v>
      </c>
      <c r="J735" s="4">
        <f>F735</f>
        <v>0.88807999999999998</v>
      </c>
    </row>
    <row r="736" spans="1:10" x14ac:dyDescent="0.2">
      <c r="A736" s="69"/>
      <c r="B736" s="69"/>
      <c r="C736" s="69"/>
      <c r="D736" s="69"/>
      <c r="E736" s="69" t="s">
        <v>30</v>
      </c>
      <c r="F736" s="4">
        <f>I730*0.2768</f>
        <v>5.3754560000000007</v>
      </c>
      <c r="G736" s="69"/>
      <c r="H736" s="110" t="s">
        <v>29</v>
      </c>
      <c r="I736" s="110"/>
      <c r="J736" s="4">
        <f>F736+I730</f>
        <v>24.795456000000001</v>
      </c>
    </row>
    <row r="737" spans="1:10" ht="15" thickBot="1" x14ac:dyDescent="0.25">
      <c r="A737" s="60"/>
      <c r="B737" s="60"/>
      <c r="C737" s="60"/>
      <c r="D737" s="60"/>
      <c r="E737" s="58"/>
      <c r="F737" s="59"/>
      <c r="G737" s="58"/>
      <c r="H737" s="58"/>
      <c r="I737" s="60" t="s">
        <v>28</v>
      </c>
      <c r="J737" s="61">
        <f>J736</f>
        <v>24.795456000000001</v>
      </c>
    </row>
    <row r="738" spans="1:10" ht="15" x14ac:dyDescent="0.2">
      <c r="A738" s="71" t="s">
        <v>432</v>
      </c>
      <c r="B738" s="13" t="s">
        <v>5</v>
      </c>
      <c r="C738" s="71" t="s">
        <v>6</v>
      </c>
      <c r="D738" s="71" t="s">
        <v>7</v>
      </c>
      <c r="E738" s="108" t="s">
        <v>40</v>
      </c>
      <c r="F738" s="108"/>
      <c r="G738" s="14" t="s">
        <v>8</v>
      </c>
      <c r="H738" s="13" t="s">
        <v>9</v>
      </c>
      <c r="I738" s="13" t="s">
        <v>10</v>
      </c>
      <c r="J738" s="13" t="s">
        <v>11</v>
      </c>
    </row>
    <row r="739" spans="1:10" x14ac:dyDescent="0.2">
      <c r="A739" s="67" t="s">
        <v>39</v>
      </c>
      <c r="B739" s="12">
        <v>89358</v>
      </c>
      <c r="C739" s="67" t="s">
        <v>16</v>
      </c>
      <c r="D739" s="67" t="s">
        <v>433</v>
      </c>
      <c r="E739" s="109"/>
      <c r="F739" s="109"/>
      <c r="G739" s="49" t="s">
        <v>182</v>
      </c>
      <c r="H739" s="50">
        <v>1</v>
      </c>
      <c r="I739" s="48">
        <f>SUM(J740:J745)</f>
        <v>6.65</v>
      </c>
      <c r="J739" s="48">
        <f>I739</f>
        <v>6.65</v>
      </c>
    </row>
    <row r="740" spans="1:10" x14ac:dyDescent="0.2">
      <c r="A740" s="94" t="s">
        <v>42</v>
      </c>
      <c r="B740" s="20">
        <v>122</v>
      </c>
      <c r="C740" s="94" t="s">
        <v>16</v>
      </c>
      <c r="D740" s="94" t="s">
        <v>209</v>
      </c>
      <c r="E740" s="107"/>
      <c r="F740" s="107"/>
      <c r="G740" s="53" t="s">
        <v>17</v>
      </c>
      <c r="H740" s="54">
        <v>4.7000000000000002E-3</v>
      </c>
      <c r="I740" s="47">
        <v>58.47</v>
      </c>
      <c r="J740" s="47">
        <f t="shared" ref="J740:J743" si="111">ROUND(H740*I740,2)</f>
        <v>0.27</v>
      </c>
    </row>
    <row r="741" spans="1:10" ht="25.5" x14ac:dyDescent="0.2">
      <c r="A741" s="94" t="s">
        <v>42</v>
      </c>
      <c r="B741" s="20">
        <v>3542</v>
      </c>
      <c r="C741" s="94" t="s">
        <v>16</v>
      </c>
      <c r="D741" s="94" t="s">
        <v>434</v>
      </c>
      <c r="E741" s="107"/>
      <c r="F741" s="107"/>
      <c r="G741" s="53" t="s">
        <v>17</v>
      </c>
      <c r="H741" s="54">
        <v>1</v>
      </c>
      <c r="I741" s="47">
        <v>0.66</v>
      </c>
      <c r="J741" s="47">
        <f t="shared" si="111"/>
        <v>0.66</v>
      </c>
    </row>
    <row r="742" spans="1:10" ht="14.25" customHeight="1" x14ac:dyDescent="0.2">
      <c r="A742" s="94" t="s">
        <v>42</v>
      </c>
      <c r="B742" s="20">
        <v>20083</v>
      </c>
      <c r="C742" s="94" t="s">
        <v>16</v>
      </c>
      <c r="D742" s="94" t="s">
        <v>210</v>
      </c>
      <c r="E742" s="107"/>
      <c r="F742" s="107"/>
      <c r="G742" s="53" t="s">
        <v>17</v>
      </c>
      <c r="H742" s="54">
        <v>5.8999999999999999E-3</v>
      </c>
      <c r="I742" s="47">
        <v>66.25</v>
      </c>
      <c r="J742" s="47">
        <f t="shared" si="111"/>
        <v>0.39</v>
      </c>
    </row>
    <row r="743" spans="1:10" x14ac:dyDescent="0.2">
      <c r="A743" s="94" t="s">
        <v>42</v>
      </c>
      <c r="B743" s="20">
        <v>38383</v>
      </c>
      <c r="C743" s="94" t="s">
        <v>16</v>
      </c>
      <c r="D743" s="94" t="s">
        <v>78</v>
      </c>
      <c r="E743" s="107"/>
      <c r="F743" s="107"/>
      <c r="G743" s="53" t="s">
        <v>17</v>
      </c>
      <c r="H743" s="54">
        <v>2.9100000000000001E-2</v>
      </c>
      <c r="I743" s="47">
        <v>1.79</v>
      </c>
      <c r="J743" s="47">
        <f t="shared" si="111"/>
        <v>0.05</v>
      </c>
    </row>
    <row r="744" spans="1:10" ht="25.5" x14ac:dyDescent="0.2">
      <c r="A744" s="93" t="s">
        <v>38</v>
      </c>
      <c r="B744" s="8">
        <v>88248</v>
      </c>
      <c r="C744" s="93" t="s">
        <v>16</v>
      </c>
      <c r="D744" s="93" t="s">
        <v>53</v>
      </c>
      <c r="E744" s="93"/>
      <c r="F744" s="93"/>
      <c r="G744" s="51" t="s">
        <v>34</v>
      </c>
      <c r="H744" s="52">
        <v>0.13109999999999999</v>
      </c>
      <c r="I744" s="46">
        <v>18.11</v>
      </c>
      <c r="J744" s="46">
        <f t="shared" ref="J744:J745" si="112">ROUND(H744*I744,2)</f>
        <v>2.37</v>
      </c>
    </row>
    <row r="745" spans="1:10" ht="25.5" x14ac:dyDescent="0.2">
      <c r="A745" s="93" t="s">
        <v>38</v>
      </c>
      <c r="B745" s="8">
        <v>88267</v>
      </c>
      <c r="C745" s="93" t="s">
        <v>16</v>
      </c>
      <c r="D745" s="93" t="s">
        <v>52</v>
      </c>
      <c r="E745" s="93"/>
      <c r="F745" s="93"/>
      <c r="G745" s="51" t="s">
        <v>34</v>
      </c>
      <c r="H745" s="52">
        <v>0.13109999999999999</v>
      </c>
      <c r="I745" s="46">
        <v>22.2</v>
      </c>
      <c r="J745" s="46">
        <f t="shared" si="112"/>
        <v>2.91</v>
      </c>
    </row>
    <row r="746" spans="1:10" x14ac:dyDescent="0.2">
      <c r="A746" s="69"/>
      <c r="B746" s="69"/>
      <c r="C746" s="69"/>
      <c r="D746" s="69"/>
      <c r="E746" s="69" t="s">
        <v>33</v>
      </c>
      <c r="F746" s="4">
        <f>SUM(J744:J745)*0.653</f>
        <v>3.4478400000000002</v>
      </c>
      <c r="G746" s="69" t="s">
        <v>32</v>
      </c>
      <c r="H746" s="4">
        <v>0</v>
      </c>
      <c r="I746" s="69" t="s">
        <v>31</v>
      </c>
      <c r="J746" s="4">
        <f>F746</f>
        <v>3.4478400000000002</v>
      </c>
    </row>
    <row r="747" spans="1:10" x14ac:dyDescent="0.2">
      <c r="A747" s="69"/>
      <c r="B747" s="69"/>
      <c r="C747" s="69"/>
      <c r="D747" s="69"/>
      <c r="E747" s="69" t="s">
        <v>30</v>
      </c>
      <c r="F747" s="4">
        <f>I739*0.2768</f>
        <v>1.8407200000000001</v>
      </c>
      <c r="G747" s="69"/>
      <c r="H747" s="110" t="s">
        <v>29</v>
      </c>
      <c r="I747" s="110"/>
      <c r="J747" s="4">
        <f>F747+I739</f>
        <v>8.4907199999999996</v>
      </c>
    </row>
    <row r="748" spans="1:10" ht="15" thickBot="1" x14ac:dyDescent="0.25">
      <c r="A748" s="60"/>
      <c r="B748" s="60"/>
      <c r="C748" s="60"/>
      <c r="D748" s="60"/>
      <c r="E748" s="58"/>
      <c r="F748" s="59"/>
      <c r="G748" s="58"/>
      <c r="H748" s="58"/>
      <c r="I748" s="60" t="s">
        <v>28</v>
      </c>
      <c r="J748" s="61">
        <f>J747</f>
        <v>8.4907199999999996</v>
      </c>
    </row>
    <row r="749" spans="1:10" ht="15" x14ac:dyDescent="0.2">
      <c r="A749" s="71" t="s">
        <v>435</v>
      </c>
      <c r="B749" s="13" t="s">
        <v>5</v>
      </c>
      <c r="C749" s="71" t="s">
        <v>6</v>
      </c>
      <c r="D749" s="71" t="s">
        <v>7</v>
      </c>
      <c r="E749" s="108" t="s">
        <v>40</v>
      </c>
      <c r="F749" s="108"/>
      <c r="G749" s="14" t="s">
        <v>8</v>
      </c>
      <c r="H749" s="13" t="s">
        <v>9</v>
      </c>
      <c r="I749" s="13" t="s">
        <v>10</v>
      </c>
      <c r="J749" s="13" t="s">
        <v>11</v>
      </c>
    </row>
    <row r="750" spans="1:10" x14ac:dyDescent="0.2">
      <c r="A750" s="67" t="s">
        <v>39</v>
      </c>
      <c r="B750" s="12">
        <v>89367</v>
      </c>
      <c r="C750" s="67" t="s">
        <v>16</v>
      </c>
      <c r="D750" s="67" t="s">
        <v>436</v>
      </c>
      <c r="E750" s="109"/>
      <c r="F750" s="109"/>
      <c r="G750" s="49" t="s">
        <v>182</v>
      </c>
      <c r="H750" s="50">
        <v>1</v>
      </c>
      <c r="I750" s="48">
        <f>SUM(J751:J756)</f>
        <v>11.33</v>
      </c>
      <c r="J750" s="48">
        <f>I750</f>
        <v>11.33</v>
      </c>
    </row>
    <row r="751" spans="1:10" x14ac:dyDescent="0.2">
      <c r="A751" s="94" t="s">
        <v>42</v>
      </c>
      <c r="B751" s="20">
        <v>122</v>
      </c>
      <c r="C751" s="94" t="s">
        <v>16</v>
      </c>
      <c r="D751" s="94" t="s">
        <v>209</v>
      </c>
      <c r="E751" s="107"/>
      <c r="F751" s="107"/>
      <c r="G751" s="53" t="s">
        <v>17</v>
      </c>
      <c r="H751" s="54">
        <v>9.2999999999999992E-3</v>
      </c>
      <c r="I751" s="47">
        <v>58.47</v>
      </c>
      <c r="J751" s="47">
        <f t="shared" ref="J751:J756" si="113">ROUND(H751*I751,2)</f>
        <v>0.54</v>
      </c>
    </row>
    <row r="752" spans="1:10" s="37" customFormat="1" ht="30" customHeight="1" x14ac:dyDescent="0.2">
      <c r="A752" s="94" t="s">
        <v>42</v>
      </c>
      <c r="B752" s="20">
        <v>3536</v>
      </c>
      <c r="C752" s="94" t="s">
        <v>16</v>
      </c>
      <c r="D752" s="94" t="s">
        <v>437</v>
      </c>
      <c r="E752" s="107"/>
      <c r="F752" s="107"/>
      <c r="G752" s="53" t="s">
        <v>17</v>
      </c>
      <c r="H752" s="54">
        <v>1</v>
      </c>
      <c r="I752" s="47">
        <v>2.7</v>
      </c>
      <c r="J752" s="47">
        <f t="shared" si="113"/>
        <v>2.7</v>
      </c>
    </row>
    <row r="753" spans="1:10" s="37" customFormat="1" ht="25.5" x14ac:dyDescent="0.2">
      <c r="A753" s="94" t="s">
        <v>42</v>
      </c>
      <c r="B753" s="20">
        <v>20083</v>
      </c>
      <c r="C753" s="94" t="s">
        <v>16</v>
      </c>
      <c r="D753" s="94" t="s">
        <v>210</v>
      </c>
      <c r="E753" s="107"/>
      <c r="F753" s="107"/>
      <c r="G753" s="53" t="s">
        <v>17</v>
      </c>
      <c r="H753" s="54">
        <v>1.0800000000000001E-2</v>
      </c>
      <c r="I753" s="47">
        <v>66.25</v>
      </c>
      <c r="J753" s="47">
        <f t="shared" si="113"/>
        <v>0.72</v>
      </c>
    </row>
    <row r="754" spans="1:10" s="37" customFormat="1" x14ac:dyDescent="0.2">
      <c r="A754" s="94" t="s">
        <v>42</v>
      </c>
      <c r="B754" s="20">
        <v>38383</v>
      </c>
      <c r="C754" s="94" t="s">
        <v>16</v>
      </c>
      <c r="D754" s="94" t="s">
        <v>78</v>
      </c>
      <c r="E754" s="107"/>
      <c r="F754" s="107"/>
      <c r="G754" s="53" t="s">
        <v>17</v>
      </c>
      <c r="H754" s="54">
        <v>4.0300000000000002E-2</v>
      </c>
      <c r="I754" s="47">
        <v>1.79</v>
      </c>
      <c r="J754" s="47">
        <f t="shared" si="113"/>
        <v>7.0000000000000007E-2</v>
      </c>
    </row>
    <row r="755" spans="1:10" ht="25.5" x14ac:dyDescent="0.2">
      <c r="A755" s="93" t="s">
        <v>38</v>
      </c>
      <c r="B755" s="8">
        <v>88248</v>
      </c>
      <c r="C755" s="93" t="s">
        <v>16</v>
      </c>
      <c r="D755" s="93" t="s">
        <v>53</v>
      </c>
      <c r="E755" s="93"/>
      <c r="F755" s="93"/>
      <c r="G755" s="51" t="s">
        <v>34</v>
      </c>
      <c r="H755" s="52">
        <v>0.1812</v>
      </c>
      <c r="I755" s="46">
        <v>18.11</v>
      </c>
      <c r="J755" s="46">
        <f t="shared" si="113"/>
        <v>3.28</v>
      </c>
    </row>
    <row r="756" spans="1:10" ht="25.5" x14ac:dyDescent="0.2">
      <c r="A756" s="93" t="s">
        <v>38</v>
      </c>
      <c r="B756" s="8">
        <v>88267</v>
      </c>
      <c r="C756" s="93" t="s">
        <v>16</v>
      </c>
      <c r="D756" s="93" t="s">
        <v>52</v>
      </c>
      <c r="E756" s="93"/>
      <c r="F756" s="93"/>
      <c r="G756" s="51" t="s">
        <v>34</v>
      </c>
      <c r="H756" s="52">
        <v>0.1812</v>
      </c>
      <c r="I756" s="46">
        <v>22.2</v>
      </c>
      <c r="J756" s="46">
        <f t="shared" si="113"/>
        <v>4.0199999999999996</v>
      </c>
    </row>
    <row r="757" spans="1:10" x14ac:dyDescent="0.2">
      <c r="A757" s="69"/>
      <c r="B757" s="69"/>
      <c r="C757" s="69"/>
      <c r="D757" s="69"/>
      <c r="E757" s="69" t="s">
        <v>33</v>
      </c>
      <c r="F757" s="4">
        <f>SUM(J755:J756)*0.653</f>
        <v>4.7668999999999997</v>
      </c>
      <c r="G757" s="69" t="s">
        <v>32</v>
      </c>
      <c r="H757" s="4">
        <v>0</v>
      </c>
      <c r="I757" s="69" t="s">
        <v>31</v>
      </c>
      <c r="J757" s="4">
        <f>F757</f>
        <v>4.7668999999999997</v>
      </c>
    </row>
    <row r="758" spans="1:10" x14ac:dyDescent="0.2">
      <c r="A758" s="69"/>
      <c r="B758" s="69"/>
      <c r="C758" s="69"/>
      <c r="D758" s="69"/>
      <c r="E758" s="69" t="s">
        <v>30</v>
      </c>
      <c r="F758" s="4">
        <f>I750*0.2768</f>
        <v>3.1361439999999998</v>
      </c>
      <c r="G758" s="69"/>
      <c r="H758" s="110" t="s">
        <v>29</v>
      </c>
      <c r="I758" s="110"/>
      <c r="J758" s="4">
        <f>F758+I750</f>
        <v>14.466144</v>
      </c>
    </row>
    <row r="759" spans="1:10" ht="15" thickBot="1" x14ac:dyDescent="0.25">
      <c r="A759" s="60"/>
      <c r="B759" s="60"/>
      <c r="C759" s="60"/>
      <c r="D759" s="60"/>
      <c r="E759" s="58"/>
      <c r="F759" s="59"/>
      <c r="G759" s="58"/>
      <c r="H759" s="58"/>
      <c r="I759" s="60" t="s">
        <v>28</v>
      </c>
      <c r="J759" s="61">
        <f>J758</f>
        <v>14.466144</v>
      </c>
    </row>
    <row r="760" spans="1:10" ht="15" x14ac:dyDescent="0.2">
      <c r="A760" s="71" t="s">
        <v>438</v>
      </c>
      <c r="B760" s="13" t="s">
        <v>5</v>
      </c>
      <c r="C760" s="71" t="s">
        <v>6</v>
      </c>
      <c r="D760" s="71" t="s">
        <v>7</v>
      </c>
      <c r="E760" s="108" t="s">
        <v>40</v>
      </c>
      <c r="F760" s="108"/>
      <c r="G760" s="14" t="s">
        <v>8</v>
      </c>
      <c r="H760" s="13" t="s">
        <v>9</v>
      </c>
      <c r="I760" s="13" t="s">
        <v>10</v>
      </c>
      <c r="J760" s="13" t="s">
        <v>11</v>
      </c>
    </row>
    <row r="761" spans="1:10" x14ac:dyDescent="0.2">
      <c r="A761" s="67" t="s">
        <v>39</v>
      </c>
      <c r="B761" s="12">
        <v>94676</v>
      </c>
      <c r="C761" s="67" t="s">
        <v>16</v>
      </c>
      <c r="D761" s="67" t="s">
        <v>439</v>
      </c>
      <c r="E761" s="109"/>
      <c r="F761" s="109"/>
      <c r="G761" s="49" t="s">
        <v>182</v>
      </c>
      <c r="H761" s="50">
        <v>1</v>
      </c>
      <c r="I761" s="48">
        <f>SUM(J762:J767)</f>
        <v>16.029999999999998</v>
      </c>
      <c r="J761" s="48">
        <f>I761</f>
        <v>16.029999999999998</v>
      </c>
    </row>
    <row r="762" spans="1:10" ht="27.75" customHeight="1" x14ac:dyDescent="0.2">
      <c r="A762" s="94" t="s">
        <v>42</v>
      </c>
      <c r="B762" s="20">
        <v>3535</v>
      </c>
      <c r="C762" s="94" t="s">
        <v>16</v>
      </c>
      <c r="D762" s="94" t="s">
        <v>440</v>
      </c>
      <c r="E762" s="107"/>
      <c r="F762" s="107"/>
      <c r="G762" s="53" t="s">
        <v>17</v>
      </c>
      <c r="H762" s="54">
        <v>1</v>
      </c>
      <c r="I762" s="47">
        <v>6.58</v>
      </c>
      <c r="J762" s="47">
        <f t="shared" ref="J762:J767" si="114">ROUND(H762*I762,2)</f>
        <v>6.58</v>
      </c>
    </row>
    <row r="763" spans="1:10" s="37" customFormat="1" x14ac:dyDescent="0.2">
      <c r="A763" s="94" t="s">
        <v>42</v>
      </c>
      <c r="B763" s="20">
        <v>20080</v>
      </c>
      <c r="C763" s="94" t="s">
        <v>16</v>
      </c>
      <c r="D763" s="94" t="s">
        <v>383</v>
      </c>
      <c r="E763" s="107"/>
      <c r="F763" s="107"/>
      <c r="G763" s="53" t="s">
        <v>17</v>
      </c>
      <c r="H763" s="54">
        <v>7.0999999999999994E-2</v>
      </c>
      <c r="I763" s="47">
        <v>19.079999999999998</v>
      </c>
      <c r="J763" s="47">
        <f t="shared" si="114"/>
        <v>1.35</v>
      </c>
    </row>
    <row r="764" spans="1:10" s="37" customFormat="1" ht="25.5" x14ac:dyDescent="0.2">
      <c r="A764" s="94" t="s">
        <v>42</v>
      </c>
      <c r="B764" s="20">
        <v>20083</v>
      </c>
      <c r="C764" s="94" t="s">
        <v>16</v>
      </c>
      <c r="D764" s="94" t="s">
        <v>210</v>
      </c>
      <c r="E764" s="107"/>
      <c r="F764" s="107"/>
      <c r="G764" s="53" t="s">
        <v>17</v>
      </c>
      <c r="H764" s="54">
        <v>1.7999999999999999E-2</v>
      </c>
      <c r="I764" s="47">
        <v>66.25</v>
      </c>
      <c r="J764" s="47">
        <f t="shared" si="114"/>
        <v>1.19</v>
      </c>
    </row>
    <row r="765" spans="1:10" s="37" customFormat="1" x14ac:dyDescent="0.2">
      <c r="A765" s="94" t="s">
        <v>42</v>
      </c>
      <c r="B765" s="20">
        <v>38383</v>
      </c>
      <c r="C765" s="94" t="s">
        <v>16</v>
      </c>
      <c r="D765" s="94" t="s">
        <v>78</v>
      </c>
      <c r="E765" s="107"/>
      <c r="F765" s="107"/>
      <c r="G765" s="53" t="s">
        <v>17</v>
      </c>
      <c r="H765" s="54">
        <v>1.7000000000000001E-2</v>
      </c>
      <c r="I765" s="47">
        <v>1.79</v>
      </c>
      <c r="J765" s="47">
        <f t="shared" si="114"/>
        <v>0.03</v>
      </c>
    </row>
    <row r="766" spans="1:10" ht="25.5" x14ac:dyDescent="0.2">
      <c r="A766" s="93" t="s">
        <v>38</v>
      </c>
      <c r="B766" s="8">
        <v>88248</v>
      </c>
      <c r="C766" s="93" t="s">
        <v>16</v>
      </c>
      <c r="D766" s="93" t="s">
        <v>53</v>
      </c>
      <c r="E766" s="93"/>
      <c r="F766" s="93"/>
      <c r="G766" s="51" t="s">
        <v>34</v>
      </c>
      <c r="H766" s="52">
        <v>0.17080000000000001</v>
      </c>
      <c r="I766" s="46">
        <v>18.11</v>
      </c>
      <c r="J766" s="46">
        <f t="shared" si="114"/>
        <v>3.09</v>
      </c>
    </row>
    <row r="767" spans="1:10" ht="25.5" x14ac:dyDescent="0.2">
      <c r="A767" s="93" t="s">
        <v>38</v>
      </c>
      <c r="B767" s="8">
        <v>88267</v>
      </c>
      <c r="C767" s="93" t="s">
        <v>16</v>
      </c>
      <c r="D767" s="93" t="s">
        <v>52</v>
      </c>
      <c r="E767" s="93"/>
      <c r="F767" s="93"/>
      <c r="G767" s="51" t="s">
        <v>34</v>
      </c>
      <c r="H767" s="52">
        <v>0.17080000000000001</v>
      </c>
      <c r="I767" s="46">
        <v>22.2</v>
      </c>
      <c r="J767" s="46">
        <f t="shared" si="114"/>
        <v>3.79</v>
      </c>
    </row>
    <row r="768" spans="1:10" x14ac:dyDescent="0.2">
      <c r="A768" s="69"/>
      <c r="B768" s="69"/>
      <c r="C768" s="69"/>
      <c r="D768" s="69"/>
      <c r="E768" s="69" t="s">
        <v>33</v>
      </c>
      <c r="F768" s="4">
        <f>SUM(J766:J767)*0.653</f>
        <v>4.4926399999999997</v>
      </c>
      <c r="G768" s="69" t="s">
        <v>32</v>
      </c>
      <c r="H768" s="4">
        <v>0</v>
      </c>
      <c r="I768" s="69" t="s">
        <v>31</v>
      </c>
      <c r="J768" s="4">
        <f>F768</f>
        <v>4.4926399999999997</v>
      </c>
    </row>
    <row r="769" spans="1:10" x14ac:dyDescent="0.2">
      <c r="A769" s="69"/>
      <c r="B769" s="69"/>
      <c r="C769" s="69"/>
      <c r="D769" s="69"/>
      <c r="E769" s="69" t="s">
        <v>30</v>
      </c>
      <c r="F769" s="4">
        <f>I761*0.2768</f>
        <v>4.4371039999999988</v>
      </c>
      <c r="G769" s="69"/>
      <c r="H769" s="110" t="s">
        <v>29</v>
      </c>
      <c r="I769" s="110"/>
      <c r="J769" s="4">
        <f>F769+I761</f>
        <v>20.467103999999996</v>
      </c>
    </row>
    <row r="770" spans="1:10" ht="15" thickBot="1" x14ac:dyDescent="0.25">
      <c r="A770" s="60"/>
      <c r="B770" s="60"/>
      <c r="C770" s="60"/>
      <c r="D770" s="60"/>
      <c r="E770" s="58"/>
      <c r="F770" s="59"/>
      <c r="G770" s="58"/>
      <c r="H770" s="58"/>
      <c r="I770" s="60" t="s">
        <v>28</v>
      </c>
      <c r="J770" s="61">
        <f>J769</f>
        <v>20.467103999999996</v>
      </c>
    </row>
    <row r="771" spans="1:10" ht="15" x14ac:dyDescent="0.2">
      <c r="A771" s="71" t="s">
        <v>441</v>
      </c>
      <c r="B771" s="13" t="s">
        <v>5</v>
      </c>
      <c r="C771" s="71" t="s">
        <v>6</v>
      </c>
      <c r="D771" s="71" t="s">
        <v>7</v>
      </c>
      <c r="E771" s="108" t="s">
        <v>40</v>
      </c>
      <c r="F771" s="108"/>
      <c r="G771" s="14" t="s">
        <v>8</v>
      </c>
      <c r="H771" s="13" t="s">
        <v>9</v>
      </c>
      <c r="I771" s="13" t="s">
        <v>10</v>
      </c>
      <c r="J771" s="13" t="s">
        <v>11</v>
      </c>
    </row>
    <row r="772" spans="1:10" x14ac:dyDescent="0.2">
      <c r="A772" s="67" t="s">
        <v>39</v>
      </c>
      <c r="B772" s="12">
        <v>94678</v>
      </c>
      <c r="C772" s="67" t="s">
        <v>16</v>
      </c>
      <c r="D772" s="67" t="s">
        <v>442</v>
      </c>
      <c r="E772" s="109"/>
      <c r="F772" s="109"/>
      <c r="G772" s="49" t="s">
        <v>182</v>
      </c>
      <c r="H772" s="50">
        <v>1</v>
      </c>
      <c r="I772" s="48">
        <f>SUM(J773:J778)</f>
        <v>15.02</v>
      </c>
      <c r="J772" s="48">
        <f>I772</f>
        <v>15.02</v>
      </c>
    </row>
    <row r="773" spans="1:10" ht="27" customHeight="1" x14ac:dyDescent="0.2">
      <c r="A773" s="94" t="s">
        <v>42</v>
      </c>
      <c r="B773" s="20">
        <v>3540</v>
      </c>
      <c r="C773" s="94" t="s">
        <v>16</v>
      </c>
      <c r="D773" s="94" t="s">
        <v>443</v>
      </c>
      <c r="E773" s="107"/>
      <c r="F773" s="107"/>
      <c r="G773" s="53" t="s">
        <v>17</v>
      </c>
      <c r="H773" s="54">
        <v>1</v>
      </c>
      <c r="I773" s="47">
        <v>5.57</v>
      </c>
      <c r="J773" s="47">
        <f t="shared" ref="J773:J778" si="115">ROUND(H773*I773,2)</f>
        <v>5.57</v>
      </c>
    </row>
    <row r="774" spans="1:10" s="37" customFormat="1" x14ac:dyDescent="0.2">
      <c r="A774" s="94" t="s">
        <v>42</v>
      </c>
      <c r="B774" s="20">
        <v>20080</v>
      </c>
      <c r="C774" s="94" t="s">
        <v>16</v>
      </c>
      <c r="D774" s="94" t="s">
        <v>383</v>
      </c>
      <c r="E774" s="107"/>
      <c r="F774" s="107"/>
      <c r="G774" s="53" t="s">
        <v>17</v>
      </c>
      <c r="H774" s="54">
        <v>7.0999999999999994E-2</v>
      </c>
      <c r="I774" s="47">
        <v>19.079999999999998</v>
      </c>
      <c r="J774" s="47">
        <f t="shared" si="115"/>
        <v>1.35</v>
      </c>
    </row>
    <row r="775" spans="1:10" s="37" customFormat="1" ht="25.5" x14ac:dyDescent="0.2">
      <c r="A775" s="94" t="s">
        <v>42</v>
      </c>
      <c r="B775" s="20">
        <v>20083</v>
      </c>
      <c r="C775" s="94" t="s">
        <v>16</v>
      </c>
      <c r="D775" s="94" t="s">
        <v>210</v>
      </c>
      <c r="E775" s="107"/>
      <c r="F775" s="107"/>
      <c r="G775" s="53" t="s">
        <v>17</v>
      </c>
      <c r="H775" s="54">
        <v>1.7999999999999999E-2</v>
      </c>
      <c r="I775" s="47">
        <v>66.25</v>
      </c>
      <c r="J775" s="47">
        <f t="shared" si="115"/>
        <v>1.19</v>
      </c>
    </row>
    <row r="776" spans="1:10" s="37" customFormat="1" x14ac:dyDescent="0.2">
      <c r="A776" s="94" t="s">
        <v>42</v>
      </c>
      <c r="B776" s="20">
        <v>38383</v>
      </c>
      <c r="C776" s="94" t="s">
        <v>16</v>
      </c>
      <c r="D776" s="94" t="s">
        <v>78</v>
      </c>
      <c r="E776" s="107"/>
      <c r="F776" s="107"/>
      <c r="G776" s="53" t="s">
        <v>17</v>
      </c>
      <c r="H776" s="54">
        <v>1.7000000000000001E-2</v>
      </c>
      <c r="I776" s="47">
        <v>1.79</v>
      </c>
      <c r="J776" s="47">
        <f t="shared" si="115"/>
        <v>0.03</v>
      </c>
    </row>
    <row r="777" spans="1:10" ht="25.5" x14ac:dyDescent="0.2">
      <c r="A777" s="93" t="s">
        <v>38</v>
      </c>
      <c r="B777" s="8">
        <v>88248</v>
      </c>
      <c r="C777" s="93" t="s">
        <v>16</v>
      </c>
      <c r="D777" s="93" t="s">
        <v>53</v>
      </c>
      <c r="E777" s="93"/>
      <c r="F777" s="93"/>
      <c r="G777" s="51" t="s">
        <v>34</v>
      </c>
      <c r="H777" s="52">
        <v>0.17080000000000001</v>
      </c>
      <c r="I777" s="46">
        <v>18.11</v>
      </c>
      <c r="J777" s="46">
        <f t="shared" si="115"/>
        <v>3.09</v>
      </c>
    </row>
    <row r="778" spans="1:10" ht="25.5" x14ac:dyDescent="0.2">
      <c r="A778" s="93" t="s">
        <v>38</v>
      </c>
      <c r="B778" s="8">
        <v>88267</v>
      </c>
      <c r="C778" s="93" t="s">
        <v>16</v>
      </c>
      <c r="D778" s="93" t="s">
        <v>52</v>
      </c>
      <c r="E778" s="93"/>
      <c r="F778" s="93"/>
      <c r="G778" s="51" t="s">
        <v>34</v>
      </c>
      <c r="H778" s="52">
        <v>0.17080000000000001</v>
      </c>
      <c r="I778" s="46">
        <v>22.2</v>
      </c>
      <c r="J778" s="46">
        <f t="shared" si="115"/>
        <v>3.79</v>
      </c>
    </row>
    <row r="779" spans="1:10" x14ac:dyDescent="0.2">
      <c r="A779" s="69"/>
      <c r="B779" s="69"/>
      <c r="C779" s="69"/>
      <c r="D779" s="69"/>
      <c r="E779" s="69" t="s">
        <v>33</v>
      </c>
      <c r="F779" s="4">
        <f>SUM(J777:J778)*0.653</f>
        <v>4.4926399999999997</v>
      </c>
      <c r="G779" s="69" t="s">
        <v>32</v>
      </c>
      <c r="H779" s="4">
        <v>0</v>
      </c>
      <c r="I779" s="69" t="s">
        <v>31</v>
      </c>
      <c r="J779" s="4">
        <f>F779</f>
        <v>4.4926399999999997</v>
      </c>
    </row>
    <row r="780" spans="1:10" x14ac:dyDescent="0.2">
      <c r="A780" s="69"/>
      <c r="B780" s="69"/>
      <c r="C780" s="69"/>
      <c r="D780" s="69"/>
      <c r="E780" s="69" t="s">
        <v>30</v>
      </c>
      <c r="F780" s="4">
        <f>I772*0.2768</f>
        <v>4.1575359999999995</v>
      </c>
      <c r="G780" s="69"/>
      <c r="H780" s="110" t="s">
        <v>29</v>
      </c>
      <c r="I780" s="110"/>
      <c r="J780" s="4">
        <f>F780+I772</f>
        <v>19.177536</v>
      </c>
    </row>
    <row r="781" spans="1:10" ht="15" thickBot="1" x14ac:dyDescent="0.25">
      <c r="A781" s="60"/>
      <c r="B781" s="60"/>
      <c r="C781" s="60"/>
      <c r="D781" s="60"/>
      <c r="E781" s="58"/>
      <c r="F781" s="59"/>
      <c r="G781" s="58"/>
      <c r="H781" s="58"/>
      <c r="I781" s="60" t="s">
        <v>28</v>
      </c>
      <c r="J781" s="61">
        <f>J780</f>
        <v>19.177536</v>
      </c>
    </row>
    <row r="782" spans="1:10" ht="15" x14ac:dyDescent="0.2">
      <c r="A782" s="71" t="s">
        <v>444</v>
      </c>
      <c r="B782" s="13" t="s">
        <v>5</v>
      </c>
      <c r="C782" s="71" t="s">
        <v>6</v>
      </c>
      <c r="D782" s="71" t="s">
        <v>7</v>
      </c>
      <c r="E782" s="108" t="s">
        <v>40</v>
      </c>
      <c r="F782" s="108"/>
      <c r="G782" s="14" t="s">
        <v>8</v>
      </c>
      <c r="H782" s="13" t="s">
        <v>9</v>
      </c>
      <c r="I782" s="13" t="s">
        <v>10</v>
      </c>
      <c r="J782" s="13" t="s">
        <v>11</v>
      </c>
    </row>
    <row r="783" spans="1:10" x14ac:dyDescent="0.2">
      <c r="A783" s="67" t="s">
        <v>39</v>
      </c>
      <c r="B783" s="12">
        <v>180433</v>
      </c>
      <c r="C783" s="67" t="s">
        <v>14</v>
      </c>
      <c r="D783" s="67" t="s">
        <v>445</v>
      </c>
      <c r="E783" s="109"/>
      <c r="F783" s="109"/>
      <c r="G783" s="49" t="s">
        <v>182</v>
      </c>
      <c r="H783" s="50">
        <v>1</v>
      </c>
      <c r="I783" s="48">
        <f>SUM(J784:J788)</f>
        <v>8.61</v>
      </c>
      <c r="J783" s="48">
        <f>I783</f>
        <v>8.61</v>
      </c>
    </row>
    <row r="784" spans="1:10" x14ac:dyDescent="0.2">
      <c r="A784" s="95" t="s">
        <v>42</v>
      </c>
      <c r="B784" s="20" t="s">
        <v>446</v>
      </c>
      <c r="C784" s="95" t="s">
        <v>14</v>
      </c>
      <c r="D784" s="95" t="s">
        <v>447</v>
      </c>
      <c r="E784" s="107"/>
      <c r="F784" s="107"/>
      <c r="G784" s="53" t="s">
        <v>17</v>
      </c>
      <c r="H784" s="54">
        <v>1</v>
      </c>
      <c r="I784" s="47">
        <v>1.6</v>
      </c>
      <c r="J784" s="47">
        <f t="shared" ref="J784:J786" si="116">ROUND(H784*I784,2)</f>
        <v>1.6</v>
      </c>
    </row>
    <row r="785" spans="1:10" s="37" customFormat="1" x14ac:dyDescent="0.2">
      <c r="A785" s="95" t="s">
        <v>42</v>
      </c>
      <c r="B785" s="20" t="s">
        <v>203</v>
      </c>
      <c r="C785" s="95" t="s">
        <v>14</v>
      </c>
      <c r="D785" s="95" t="s">
        <v>85</v>
      </c>
      <c r="E785" s="107"/>
      <c r="F785" s="107"/>
      <c r="G785" s="53" t="s">
        <v>58</v>
      </c>
      <c r="H785" s="54">
        <v>3.0000000000000001E-3</v>
      </c>
      <c r="I785" s="47">
        <v>49.35</v>
      </c>
      <c r="J785" s="47">
        <f t="shared" si="116"/>
        <v>0.15</v>
      </c>
    </row>
    <row r="786" spans="1:10" s="37" customFormat="1" x14ac:dyDescent="0.2">
      <c r="A786" s="95" t="s">
        <v>42</v>
      </c>
      <c r="B786" s="20" t="s">
        <v>204</v>
      </c>
      <c r="C786" s="95" t="s">
        <v>14</v>
      </c>
      <c r="D786" s="95" t="s">
        <v>84</v>
      </c>
      <c r="E786" s="107"/>
      <c r="F786" s="107"/>
      <c r="G786" s="53" t="s">
        <v>83</v>
      </c>
      <c r="H786" s="54">
        <v>8.0000000000000002E-3</v>
      </c>
      <c r="I786" s="47">
        <v>8.9</v>
      </c>
      <c r="J786" s="47">
        <f t="shared" si="116"/>
        <v>7.0000000000000007E-2</v>
      </c>
    </row>
    <row r="787" spans="1:10" ht="25.5" x14ac:dyDescent="0.2">
      <c r="A787" s="68" t="s">
        <v>38</v>
      </c>
      <c r="B787" s="8">
        <v>280008</v>
      </c>
      <c r="C787" s="68" t="s">
        <v>14</v>
      </c>
      <c r="D787" s="96" t="s">
        <v>53</v>
      </c>
      <c r="E787" s="68"/>
      <c r="F787" s="68"/>
      <c r="G787" s="51" t="s">
        <v>34</v>
      </c>
      <c r="H787" s="52">
        <v>0.17</v>
      </c>
      <c r="I787" s="46">
        <v>17.68</v>
      </c>
      <c r="J787" s="46">
        <f t="shared" ref="J787:J788" si="117">ROUND(H787*I787,2)</f>
        <v>3.01</v>
      </c>
    </row>
    <row r="788" spans="1:10" ht="25.5" x14ac:dyDescent="0.2">
      <c r="A788" s="68" t="s">
        <v>38</v>
      </c>
      <c r="B788" s="8">
        <v>280016</v>
      </c>
      <c r="C788" s="68" t="s">
        <v>14</v>
      </c>
      <c r="D788" s="96" t="s">
        <v>52</v>
      </c>
      <c r="E788" s="68"/>
      <c r="F788" s="68"/>
      <c r="G788" s="51" t="s">
        <v>34</v>
      </c>
      <c r="H788" s="52">
        <v>0.17</v>
      </c>
      <c r="I788" s="46">
        <v>22.21</v>
      </c>
      <c r="J788" s="46">
        <f t="shared" si="117"/>
        <v>3.78</v>
      </c>
    </row>
    <row r="789" spans="1:10" x14ac:dyDescent="0.2">
      <c r="A789" s="69"/>
      <c r="B789" s="69"/>
      <c r="C789" s="69"/>
      <c r="D789" s="69"/>
      <c r="E789" s="69" t="s">
        <v>33</v>
      </c>
      <c r="F789" s="4">
        <f>SUM(J787:J788)*0.653</f>
        <v>4.4338699999999998</v>
      </c>
      <c r="G789" s="69" t="s">
        <v>32</v>
      </c>
      <c r="H789" s="4">
        <v>0</v>
      </c>
      <c r="I789" s="69" t="s">
        <v>31</v>
      </c>
      <c r="J789" s="4">
        <f>F789</f>
        <v>4.4338699999999998</v>
      </c>
    </row>
    <row r="790" spans="1:10" x14ac:dyDescent="0.2">
      <c r="A790" s="69"/>
      <c r="B790" s="69"/>
      <c r="C790" s="69"/>
      <c r="D790" s="69"/>
      <c r="E790" s="69" t="s">
        <v>30</v>
      </c>
      <c r="F790" s="4">
        <f>I783*0.2768</f>
        <v>2.3832479999999996</v>
      </c>
      <c r="G790" s="69"/>
      <c r="H790" s="110" t="s">
        <v>29</v>
      </c>
      <c r="I790" s="110"/>
      <c r="J790" s="4">
        <f>F790+I783</f>
        <v>10.993247999999999</v>
      </c>
    </row>
    <row r="791" spans="1:10" ht="15" thickBot="1" x14ac:dyDescent="0.25">
      <c r="A791" s="60"/>
      <c r="B791" s="60"/>
      <c r="C791" s="60"/>
      <c r="D791" s="60"/>
      <c r="E791" s="58"/>
      <c r="F791" s="59"/>
      <c r="G791" s="58"/>
      <c r="H791" s="58"/>
      <c r="I791" s="60" t="s">
        <v>28</v>
      </c>
      <c r="J791" s="61">
        <f>J790</f>
        <v>10.993247999999999</v>
      </c>
    </row>
    <row r="792" spans="1:10" ht="15" x14ac:dyDescent="0.2">
      <c r="A792" s="71" t="s">
        <v>448</v>
      </c>
      <c r="B792" s="13" t="s">
        <v>5</v>
      </c>
      <c r="C792" s="71" t="s">
        <v>6</v>
      </c>
      <c r="D792" s="71" t="s">
        <v>7</v>
      </c>
      <c r="E792" s="108" t="s">
        <v>40</v>
      </c>
      <c r="F792" s="108"/>
      <c r="G792" s="14" t="s">
        <v>8</v>
      </c>
      <c r="H792" s="13" t="s">
        <v>9</v>
      </c>
      <c r="I792" s="13" t="s">
        <v>10</v>
      </c>
      <c r="J792" s="13" t="s">
        <v>11</v>
      </c>
    </row>
    <row r="793" spans="1:10" x14ac:dyDescent="0.2">
      <c r="A793" s="67" t="s">
        <v>39</v>
      </c>
      <c r="B793" s="12">
        <v>180436</v>
      </c>
      <c r="C793" s="67" t="s">
        <v>14</v>
      </c>
      <c r="D793" s="67" t="s">
        <v>449</v>
      </c>
      <c r="E793" s="109"/>
      <c r="F793" s="109"/>
      <c r="G793" s="49" t="s">
        <v>182</v>
      </c>
      <c r="H793" s="50">
        <v>1</v>
      </c>
      <c r="I793" s="48">
        <f>SUM(J794:J798)</f>
        <v>27.29</v>
      </c>
      <c r="J793" s="48">
        <f>I793</f>
        <v>27.29</v>
      </c>
    </row>
    <row r="794" spans="1:10" x14ac:dyDescent="0.2">
      <c r="A794" s="95" t="s">
        <v>42</v>
      </c>
      <c r="B794" s="20" t="s">
        <v>450</v>
      </c>
      <c r="C794" s="95" t="s">
        <v>14</v>
      </c>
      <c r="D794" s="95" t="s">
        <v>451</v>
      </c>
      <c r="E794" s="107"/>
      <c r="F794" s="107"/>
      <c r="G794" s="53" t="s">
        <v>17</v>
      </c>
      <c r="H794" s="54">
        <v>1</v>
      </c>
      <c r="I794" s="47">
        <v>17.73</v>
      </c>
      <c r="J794" s="47">
        <f t="shared" ref="J794:J798" si="118">ROUND(H794*I794,2)</f>
        <v>17.73</v>
      </c>
    </row>
    <row r="795" spans="1:10" s="37" customFormat="1" x14ac:dyDescent="0.2">
      <c r="A795" s="95" t="s">
        <v>42</v>
      </c>
      <c r="B795" s="20" t="s">
        <v>203</v>
      </c>
      <c r="C795" s="95" t="s">
        <v>14</v>
      </c>
      <c r="D795" s="95" t="s">
        <v>85</v>
      </c>
      <c r="E795" s="107"/>
      <c r="F795" s="107"/>
      <c r="G795" s="53" t="s">
        <v>58</v>
      </c>
      <c r="H795" s="54">
        <v>5.0000000000000001E-3</v>
      </c>
      <c r="I795" s="47">
        <v>49.35</v>
      </c>
      <c r="J795" s="47">
        <f t="shared" si="118"/>
        <v>0.25</v>
      </c>
    </row>
    <row r="796" spans="1:10" s="37" customFormat="1" x14ac:dyDescent="0.2">
      <c r="A796" s="95" t="s">
        <v>42</v>
      </c>
      <c r="B796" s="20" t="s">
        <v>204</v>
      </c>
      <c r="C796" s="95" t="s">
        <v>14</v>
      </c>
      <c r="D796" s="95" t="s">
        <v>84</v>
      </c>
      <c r="E796" s="107"/>
      <c r="F796" s="107"/>
      <c r="G796" s="53" t="s">
        <v>83</v>
      </c>
      <c r="H796" s="54">
        <v>1.4999999999999999E-2</v>
      </c>
      <c r="I796" s="47">
        <v>8.9</v>
      </c>
      <c r="J796" s="47">
        <f t="shared" si="118"/>
        <v>0.13</v>
      </c>
    </row>
    <row r="797" spans="1:10" ht="25.5" x14ac:dyDescent="0.2">
      <c r="A797" s="96" t="s">
        <v>38</v>
      </c>
      <c r="B797" s="8">
        <v>280008</v>
      </c>
      <c r="C797" s="96" t="s">
        <v>14</v>
      </c>
      <c r="D797" s="96" t="s">
        <v>53</v>
      </c>
      <c r="E797" s="96"/>
      <c r="F797" s="96"/>
      <c r="G797" s="51" t="s">
        <v>34</v>
      </c>
      <c r="H797" s="52">
        <v>0.23</v>
      </c>
      <c r="I797" s="46">
        <v>17.68</v>
      </c>
      <c r="J797" s="46">
        <f t="shared" si="118"/>
        <v>4.07</v>
      </c>
    </row>
    <row r="798" spans="1:10" ht="25.5" x14ac:dyDescent="0.2">
      <c r="A798" s="96" t="s">
        <v>38</v>
      </c>
      <c r="B798" s="8">
        <v>280016</v>
      </c>
      <c r="C798" s="96" t="s">
        <v>14</v>
      </c>
      <c r="D798" s="96" t="s">
        <v>52</v>
      </c>
      <c r="E798" s="96"/>
      <c r="F798" s="96"/>
      <c r="G798" s="51" t="s">
        <v>34</v>
      </c>
      <c r="H798" s="52">
        <v>0.23</v>
      </c>
      <c r="I798" s="46">
        <v>22.21</v>
      </c>
      <c r="J798" s="46">
        <f t="shared" si="118"/>
        <v>5.1100000000000003</v>
      </c>
    </row>
    <row r="799" spans="1:10" x14ac:dyDescent="0.2">
      <c r="A799" s="69"/>
      <c r="B799" s="69"/>
      <c r="C799" s="69"/>
      <c r="D799" s="69"/>
      <c r="E799" s="69" t="s">
        <v>33</v>
      </c>
      <c r="F799" s="4">
        <f>SUM(J797:J798)*0.653</f>
        <v>5.9945399999999998</v>
      </c>
      <c r="G799" s="69" t="s">
        <v>32</v>
      </c>
      <c r="H799" s="4">
        <v>0</v>
      </c>
      <c r="I799" s="69" t="s">
        <v>31</v>
      </c>
      <c r="J799" s="4">
        <f>F799</f>
        <v>5.9945399999999998</v>
      </c>
    </row>
    <row r="800" spans="1:10" x14ac:dyDescent="0.2">
      <c r="A800" s="69"/>
      <c r="B800" s="69"/>
      <c r="C800" s="69"/>
      <c r="D800" s="69"/>
      <c r="E800" s="69" t="s">
        <v>30</v>
      </c>
      <c r="F800" s="4">
        <f>I793*0.2768</f>
        <v>7.5538719999999993</v>
      </c>
      <c r="G800" s="69"/>
      <c r="H800" s="110" t="s">
        <v>29</v>
      </c>
      <c r="I800" s="110"/>
      <c r="J800" s="4">
        <f>F800+I793</f>
        <v>34.843871999999998</v>
      </c>
    </row>
    <row r="801" spans="1:10" ht="15" thickBot="1" x14ac:dyDescent="0.25">
      <c r="A801" s="60"/>
      <c r="B801" s="60"/>
      <c r="C801" s="60"/>
      <c r="D801" s="60"/>
      <c r="E801" s="58"/>
      <c r="F801" s="59"/>
      <c r="G801" s="58"/>
      <c r="H801" s="58"/>
      <c r="I801" s="60" t="s">
        <v>28</v>
      </c>
      <c r="J801" s="61">
        <f>J800</f>
        <v>34.843871999999998</v>
      </c>
    </row>
    <row r="802" spans="1:10" ht="15" x14ac:dyDescent="0.2">
      <c r="A802" s="71" t="s">
        <v>452</v>
      </c>
      <c r="B802" s="13" t="s">
        <v>5</v>
      </c>
      <c r="C802" s="71" t="s">
        <v>6</v>
      </c>
      <c r="D802" s="71" t="s">
        <v>7</v>
      </c>
      <c r="E802" s="108" t="s">
        <v>40</v>
      </c>
      <c r="F802" s="108"/>
      <c r="G802" s="14" t="s">
        <v>8</v>
      </c>
      <c r="H802" s="13" t="s">
        <v>9</v>
      </c>
      <c r="I802" s="13" t="s">
        <v>10</v>
      </c>
      <c r="J802" s="13" t="s">
        <v>11</v>
      </c>
    </row>
    <row r="803" spans="1:10" x14ac:dyDescent="0.2">
      <c r="A803" s="67" t="s">
        <v>39</v>
      </c>
      <c r="B803" s="12">
        <v>180437</v>
      </c>
      <c r="C803" s="67" t="s">
        <v>14</v>
      </c>
      <c r="D803" s="67" t="s">
        <v>453</v>
      </c>
      <c r="E803" s="109"/>
      <c r="F803" s="109"/>
      <c r="G803" s="49" t="s">
        <v>182</v>
      </c>
      <c r="H803" s="50">
        <v>1</v>
      </c>
      <c r="I803" s="48">
        <f>SUM(J804:J808)</f>
        <v>24.159999999999997</v>
      </c>
      <c r="J803" s="48">
        <f>I803</f>
        <v>24.159999999999997</v>
      </c>
    </row>
    <row r="804" spans="1:10" x14ac:dyDescent="0.2">
      <c r="A804" s="95" t="s">
        <v>42</v>
      </c>
      <c r="B804" s="20" t="s">
        <v>454</v>
      </c>
      <c r="C804" s="95" t="s">
        <v>14</v>
      </c>
      <c r="D804" s="95" t="s">
        <v>455</v>
      </c>
      <c r="E804" s="107"/>
      <c r="F804" s="107"/>
      <c r="G804" s="53" t="s">
        <v>17</v>
      </c>
      <c r="H804" s="54">
        <v>1</v>
      </c>
      <c r="I804" s="47">
        <v>12.84</v>
      </c>
      <c r="J804" s="47">
        <f t="shared" ref="J804:J808" si="119">ROUND(H804*I804,2)</f>
        <v>12.84</v>
      </c>
    </row>
    <row r="805" spans="1:10" s="37" customFormat="1" x14ac:dyDescent="0.2">
      <c r="A805" s="95" t="s">
        <v>42</v>
      </c>
      <c r="B805" s="20" t="s">
        <v>203</v>
      </c>
      <c r="C805" s="95" t="s">
        <v>14</v>
      </c>
      <c r="D805" s="95" t="s">
        <v>85</v>
      </c>
      <c r="E805" s="107"/>
      <c r="F805" s="107"/>
      <c r="G805" s="53" t="s">
        <v>58</v>
      </c>
      <c r="H805" s="54">
        <v>7.0000000000000001E-3</v>
      </c>
      <c r="I805" s="47">
        <v>49.35</v>
      </c>
      <c r="J805" s="47">
        <f t="shared" si="119"/>
        <v>0.35</v>
      </c>
    </row>
    <row r="806" spans="1:10" x14ac:dyDescent="0.2">
      <c r="A806" s="95" t="s">
        <v>42</v>
      </c>
      <c r="B806" s="20" t="s">
        <v>204</v>
      </c>
      <c r="C806" s="95" t="s">
        <v>14</v>
      </c>
      <c r="D806" s="95" t="s">
        <v>84</v>
      </c>
      <c r="E806" s="107"/>
      <c r="F806" s="107"/>
      <c r="G806" s="53" t="s">
        <v>83</v>
      </c>
      <c r="H806" s="54">
        <v>2.1999999999999999E-2</v>
      </c>
      <c r="I806" s="47">
        <v>8.9</v>
      </c>
      <c r="J806" s="47">
        <f t="shared" si="119"/>
        <v>0.2</v>
      </c>
    </row>
    <row r="807" spans="1:10" ht="25.5" x14ac:dyDescent="0.2">
      <c r="A807" s="96" t="s">
        <v>38</v>
      </c>
      <c r="B807" s="8">
        <v>280008</v>
      </c>
      <c r="C807" s="96" t="s">
        <v>14</v>
      </c>
      <c r="D807" s="96" t="s">
        <v>53</v>
      </c>
      <c r="E807" s="96"/>
      <c r="F807" s="96"/>
      <c r="G807" s="51" t="s">
        <v>34</v>
      </c>
      <c r="H807" s="52">
        <v>0.27</v>
      </c>
      <c r="I807" s="46">
        <v>17.68</v>
      </c>
      <c r="J807" s="46">
        <f t="shared" si="119"/>
        <v>4.7699999999999996</v>
      </c>
    </row>
    <row r="808" spans="1:10" ht="25.5" x14ac:dyDescent="0.2">
      <c r="A808" s="96" t="s">
        <v>38</v>
      </c>
      <c r="B808" s="8">
        <v>280016</v>
      </c>
      <c r="C808" s="96" t="s">
        <v>14</v>
      </c>
      <c r="D808" s="96" t="s">
        <v>52</v>
      </c>
      <c r="E808" s="96"/>
      <c r="F808" s="96"/>
      <c r="G808" s="51" t="s">
        <v>34</v>
      </c>
      <c r="H808" s="52">
        <v>0.27</v>
      </c>
      <c r="I808" s="46">
        <v>22.21</v>
      </c>
      <c r="J808" s="46">
        <f t="shared" si="119"/>
        <v>6</v>
      </c>
    </row>
    <row r="809" spans="1:10" x14ac:dyDescent="0.2">
      <c r="A809" s="69"/>
      <c r="B809" s="69"/>
      <c r="C809" s="69"/>
      <c r="D809" s="69"/>
      <c r="E809" s="69" t="s">
        <v>33</v>
      </c>
      <c r="F809" s="4">
        <f>SUM(J807:J808)*0.653</f>
        <v>7.0328099999999996</v>
      </c>
      <c r="G809" s="69" t="s">
        <v>32</v>
      </c>
      <c r="H809" s="4">
        <v>0</v>
      </c>
      <c r="I809" s="69" t="s">
        <v>31</v>
      </c>
      <c r="J809" s="4">
        <f>F809</f>
        <v>7.0328099999999996</v>
      </c>
    </row>
    <row r="810" spans="1:10" x14ac:dyDescent="0.2">
      <c r="A810" s="69"/>
      <c r="B810" s="69"/>
      <c r="C810" s="69"/>
      <c r="D810" s="69"/>
      <c r="E810" s="69" t="s">
        <v>30</v>
      </c>
      <c r="F810" s="4">
        <f>I803*0.2768</f>
        <v>6.6874879999999992</v>
      </c>
      <c r="G810" s="69"/>
      <c r="H810" s="110" t="s">
        <v>29</v>
      </c>
      <c r="I810" s="110"/>
      <c r="J810" s="4">
        <f>F810+I803</f>
        <v>30.847487999999995</v>
      </c>
    </row>
    <row r="811" spans="1:10" ht="15" thickBot="1" x14ac:dyDescent="0.25">
      <c r="A811" s="60"/>
      <c r="B811" s="60"/>
      <c r="C811" s="60"/>
      <c r="D811" s="60"/>
      <c r="E811" s="58"/>
      <c r="F811" s="59"/>
      <c r="G811" s="58"/>
      <c r="H811" s="58"/>
      <c r="I811" s="60" t="s">
        <v>28</v>
      </c>
      <c r="J811" s="61">
        <f>J810</f>
        <v>30.847487999999995</v>
      </c>
    </row>
    <row r="812" spans="1:10" ht="15" x14ac:dyDescent="0.2">
      <c r="A812" s="71" t="s">
        <v>456</v>
      </c>
      <c r="B812" s="13" t="s">
        <v>5</v>
      </c>
      <c r="C812" s="71" t="s">
        <v>6</v>
      </c>
      <c r="D812" s="71" t="s">
        <v>7</v>
      </c>
      <c r="E812" s="108" t="s">
        <v>40</v>
      </c>
      <c r="F812" s="108"/>
      <c r="G812" s="14" t="s">
        <v>8</v>
      </c>
      <c r="H812" s="13" t="s">
        <v>9</v>
      </c>
      <c r="I812" s="13" t="s">
        <v>10</v>
      </c>
      <c r="J812" s="13" t="s">
        <v>11</v>
      </c>
    </row>
    <row r="813" spans="1:10" x14ac:dyDescent="0.2">
      <c r="A813" s="67" t="s">
        <v>39</v>
      </c>
      <c r="B813" s="12">
        <v>180229</v>
      </c>
      <c r="C813" s="67" t="s">
        <v>14</v>
      </c>
      <c r="D813" s="67" t="s">
        <v>457</v>
      </c>
      <c r="E813" s="109"/>
      <c r="F813" s="109"/>
      <c r="G813" s="49" t="s">
        <v>182</v>
      </c>
      <c r="H813" s="50">
        <v>1</v>
      </c>
      <c r="I813" s="48">
        <f>SUM(J814:J818)</f>
        <v>14.96</v>
      </c>
      <c r="J813" s="48">
        <f>I813</f>
        <v>14.96</v>
      </c>
    </row>
    <row r="814" spans="1:10" x14ac:dyDescent="0.2">
      <c r="A814" s="95" t="s">
        <v>42</v>
      </c>
      <c r="B814" s="20" t="s">
        <v>458</v>
      </c>
      <c r="C814" s="95" t="s">
        <v>14</v>
      </c>
      <c r="D814" s="95" t="s">
        <v>459</v>
      </c>
      <c r="E814" s="107"/>
      <c r="F814" s="107"/>
      <c r="G814" s="53" t="s">
        <v>17</v>
      </c>
      <c r="H814" s="54">
        <v>1</v>
      </c>
      <c r="I814" s="47">
        <v>6.13</v>
      </c>
      <c r="J814" s="47">
        <f t="shared" ref="J814:J818" si="120">ROUND(H814*I814,2)</f>
        <v>6.13</v>
      </c>
    </row>
    <row r="815" spans="1:10" s="37" customFormat="1" x14ac:dyDescent="0.2">
      <c r="A815" s="95" t="s">
        <v>42</v>
      </c>
      <c r="B815" s="20" t="s">
        <v>203</v>
      </c>
      <c r="C815" s="95" t="s">
        <v>14</v>
      </c>
      <c r="D815" s="95" t="s">
        <v>85</v>
      </c>
      <c r="E815" s="107"/>
      <c r="F815" s="107"/>
      <c r="G815" s="53" t="s">
        <v>58</v>
      </c>
      <c r="H815" s="54">
        <v>1.0999999999999999E-2</v>
      </c>
      <c r="I815" s="47">
        <v>49.35</v>
      </c>
      <c r="J815" s="47">
        <f t="shared" si="120"/>
        <v>0.54</v>
      </c>
    </row>
    <row r="816" spans="1:10" x14ac:dyDescent="0.2">
      <c r="A816" s="95" t="s">
        <v>42</v>
      </c>
      <c r="B816" s="20" t="s">
        <v>204</v>
      </c>
      <c r="C816" s="95" t="s">
        <v>14</v>
      </c>
      <c r="D816" s="95" t="s">
        <v>84</v>
      </c>
      <c r="E816" s="107"/>
      <c r="F816" s="107"/>
      <c r="G816" s="53" t="s">
        <v>83</v>
      </c>
      <c r="H816" s="54">
        <v>0.08</v>
      </c>
      <c r="I816" s="47">
        <v>8.9</v>
      </c>
      <c r="J816" s="47">
        <f t="shared" si="120"/>
        <v>0.71</v>
      </c>
    </row>
    <row r="817" spans="1:10" ht="25.5" x14ac:dyDescent="0.2">
      <c r="A817" s="96" t="s">
        <v>38</v>
      </c>
      <c r="B817" s="8">
        <v>280008</v>
      </c>
      <c r="C817" s="96" t="s">
        <v>14</v>
      </c>
      <c r="D817" s="96" t="s">
        <v>53</v>
      </c>
      <c r="E817" s="96"/>
      <c r="F817" s="96"/>
      <c r="G817" s="51" t="s">
        <v>34</v>
      </c>
      <c r="H817" s="52">
        <v>0.19</v>
      </c>
      <c r="I817" s="46">
        <v>17.68</v>
      </c>
      <c r="J817" s="46">
        <f t="shared" si="120"/>
        <v>3.36</v>
      </c>
    </row>
    <row r="818" spans="1:10" ht="25.5" x14ac:dyDescent="0.2">
      <c r="A818" s="96" t="s">
        <v>38</v>
      </c>
      <c r="B818" s="8">
        <v>280016</v>
      </c>
      <c r="C818" s="96" t="s">
        <v>14</v>
      </c>
      <c r="D818" s="96" t="s">
        <v>52</v>
      </c>
      <c r="E818" s="96"/>
      <c r="F818" s="96"/>
      <c r="G818" s="51" t="s">
        <v>34</v>
      </c>
      <c r="H818" s="52">
        <v>0.19</v>
      </c>
      <c r="I818" s="46">
        <v>22.21</v>
      </c>
      <c r="J818" s="46">
        <f t="shared" si="120"/>
        <v>4.22</v>
      </c>
    </row>
    <row r="819" spans="1:10" x14ac:dyDescent="0.2">
      <c r="A819" s="69"/>
      <c r="B819" s="69"/>
      <c r="C819" s="69"/>
      <c r="D819" s="69"/>
      <c r="E819" s="69" t="s">
        <v>33</v>
      </c>
      <c r="F819" s="4">
        <f>SUM(J817:J818)*0.653</f>
        <v>4.9497400000000003</v>
      </c>
      <c r="G819" s="69" t="s">
        <v>32</v>
      </c>
      <c r="H819" s="4">
        <v>0</v>
      </c>
      <c r="I819" s="69" t="s">
        <v>31</v>
      </c>
      <c r="J819" s="4">
        <f>F819</f>
        <v>4.9497400000000003</v>
      </c>
    </row>
    <row r="820" spans="1:10" x14ac:dyDescent="0.2">
      <c r="A820" s="69"/>
      <c r="B820" s="69"/>
      <c r="C820" s="69"/>
      <c r="D820" s="69"/>
      <c r="E820" s="69" t="s">
        <v>30</v>
      </c>
      <c r="F820" s="4">
        <f>I813*0.2768</f>
        <v>4.1409279999999997</v>
      </c>
      <c r="G820" s="69"/>
      <c r="H820" s="110" t="s">
        <v>29</v>
      </c>
      <c r="I820" s="110"/>
      <c r="J820" s="4">
        <f>F820+I813</f>
        <v>19.100928</v>
      </c>
    </row>
    <row r="821" spans="1:10" ht="15" thickBot="1" x14ac:dyDescent="0.25">
      <c r="A821" s="60"/>
      <c r="B821" s="60"/>
      <c r="C821" s="60"/>
      <c r="D821" s="60"/>
      <c r="E821" s="58"/>
      <c r="F821" s="59"/>
      <c r="G821" s="58"/>
      <c r="H821" s="58"/>
      <c r="I821" s="60" t="s">
        <v>28</v>
      </c>
      <c r="J821" s="61">
        <f>J820</f>
        <v>19.100928</v>
      </c>
    </row>
    <row r="822" spans="1:10" ht="15" x14ac:dyDescent="0.2">
      <c r="A822" s="71" t="s">
        <v>460</v>
      </c>
      <c r="B822" s="13" t="s">
        <v>5</v>
      </c>
      <c r="C822" s="71" t="s">
        <v>6</v>
      </c>
      <c r="D822" s="71" t="s">
        <v>7</v>
      </c>
      <c r="E822" s="108" t="s">
        <v>40</v>
      </c>
      <c r="F822" s="108"/>
      <c r="G822" s="14" t="s">
        <v>8</v>
      </c>
      <c r="H822" s="13" t="s">
        <v>9</v>
      </c>
      <c r="I822" s="13" t="s">
        <v>10</v>
      </c>
      <c r="J822" s="13" t="s">
        <v>11</v>
      </c>
    </row>
    <row r="823" spans="1:10" x14ac:dyDescent="0.2">
      <c r="A823" s="67" t="s">
        <v>39</v>
      </c>
      <c r="B823" s="12">
        <v>181399</v>
      </c>
      <c r="C823" s="67" t="s">
        <v>14</v>
      </c>
      <c r="D823" s="67" t="s">
        <v>461</v>
      </c>
      <c r="E823" s="109"/>
      <c r="F823" s="109"/>
      <c r="G823" s="49" t="s">
        <v>182</v>
      </c>
      <c r="H823" s="50">
        <v>1</v>
      </c>
      <c r="I823" s="48">
        <f>SUM(J824:J828)</f>
        <v>26.77</v>
      </c>
      <c r="J823" s="48">
        <f>I823</f>
        <v>26.77</v>
      </c>
    </row>
    <row r="824" spans="1:10" x14ac:dyDescent="0.2">
      <c r="A824" s="95" t="s">
        <v>42</v>
      </c>
      <c r="B824" s="20" t="s">
        <v>462</v>
      </c>
      <c r="C824" s="95" t="s">
        <v>14</v>
      </c>
      <c r="D824" s="95" t="s">
        <v>463</v>
      </c>
      <c r="E824" s="107"/>
      <c r="F824" s="107"/>
      <c r="G824" s="53" t="s">
        <v>17</v>
      </c>
      <c r="H824" s="54">
        <v>1</v>
      </c>
      <c r="I824" s="47">
        <v>11.4</v>
      </c>
      <c r="J824" s="47">
        <f t="shared" ref="J824:J828" si="121">ROUND(H824*I824,2)</f>
        <v>11.4</v>
      </c>
    </row>
    <row r="825" spans="1:10" s="37" customFormat="1" x14ac:dyDescent="0.2">
      <c r="A825" s="95" t="s">
        <v>42</v>
      </c>
      <c r="B825" s="20" t="s">
        <v>203</v>
      </c>
      <c r="C825" s="95" t="s">
        <v>14</v>
      </c>
      <c r="D825" s="95" t="s">
        <v>85</v>
      </c>
      <c r="E825" s="107"/>
      <c r="F825" s="107"/>
      <c r="G825" s="53" t="s">
        <v>58</v>
      </c>
      <c r="H825" s="54">
        <v>2.75E-2</v>
      </c>
      <c r="I825" s="47">
        <v>49.35</v>
      </c>
      <c r="J825" s="47">
        <f t="shared" si="121"/>
        <v>1.36</v>
      </c>
    </row>
    <row r="826" spans="1:10" s="37" customFormat="1" x14ac:dyDescent="0.2">
      <c r="A826" s="95" t="s">
        <v>42</v>
      </c>
      <c r="B826" s="20" t="s">
        <v>204</v>
      </c>
      <c r="C826" s="95" t="s">
        <v>14</v>
      </c>
      <c r="D826" s="95" t="s">
        <v>84</v>
      </c>
      <c r="E826" s="107"/>
      <c r="F826" s="107"/>
      <c r="G826" s="53" t="s">
        <v>83</v>
      </c>
      <c r="H826" s="54">
        <v>0.23</v>
      </c>
      <c r="I826" s="47">
        <v>8.9</v>
      </c>
      <c r="J826" s="47">
        <f t="shared" si="121"/>
        <v>2.0499999999999998</v>
      </c>
    </row>
    <row r="827" spans="1:10" ht="25.5" x14ac:dyDescent="0.2">
      <c r="A827" s="96" t="s">
        <v>38</v>
      </c>
      <c r="B827" s="8">
        <v>280008</v>
      </c>
      <c r="C827" s="96" t="s">
        <v>14</v>
      </c>
      <c r="D827" s="96" t="s">
        <v>53</v>
      </c>
      <c r="E827" s="96"/>
      <c r="F827" s="96"/>
      <c r="G827" s="51" t="s">
        <v>34</v>
      </c>
      <c r="H827" s="52">
        <v>0.3</v>
      </c>
      <c r="I827" s="46">
        <v>17.68</v>
      </c>
      <c r="J827" s="46">
        <f t="shared" si="121"/>
        <v>5.3</v>
      </c>
    </row>
    <row r="828" spans="1:10" ht="25.5" x14ac:dyDescent="0.2">
      <c r="A828" s="96" t="s">
        <v>38</v>
      </c>
      <c r="B828" s="8">
        <v>280016</v>
      </c>
      <c r="C828" s="96" t="s">
        <v>14</v>
      </c>
      <c r="D828" s="96" t="s">
        <v>52</v>
      </c>
      <c r="E828" s="96"/>
      <c r="F828" s="96"/>
      <c r="G828" s="51" t="s">
        <v>34</v>
      </c>
      <c r="H828" s="52">
        <v>0.3</v>
      </c>
      <c r="I828" s="46">
        <v>22.21</v>
      </c>
      <c r="J828" s="46">
        <f t="shared" si="121"/>
        <v>6.66</v>
      </c>
    </row>
    <row r="829" spans="1:10" x14ac:dyDescent="0.2">
      <c r="A829" s="69"/>
      <c r="B829" s="69"/>
      <c r="C829" s="69"/>
      <c r="D829" s="69"/>
      <c r="E829" s="69" t="s">
        <v>33</v>
      </c>
      <c r="F829" s="4">
        <f>SUM(J827:J828)*0.653</f>
        <v>7.8098800000000006</v>
      </c>
      <c r="G829" s="69" t="s">
        <v>32</v>
      </c>
      <c r="H829" s="4">
        <v>0</v>
      </c>
      <c r="I829" s="69" t="s">
        <v>31</v>
      </c>
      <c r="J829" s="4">
        <f>F829</f>
        <v>7.8098800000000006</v>
      </c>
    </row>
    <row r="830" spans="1:10" x14ac:dyDescent="0.2">
      <c r="A830" s="69"/>
      <c r="B830" s="69"/>
      <c r="C830" s="69"/>
      <c r="D830" s="69"/>
      <c r="E830" s="69" t="s">
        <v>30</v>
      </c>
      <c r="F830" s="4">
        <f>I823*0.2768</f>
        <v>7.4099359999999992</v>
      </c>
      <c r="G830" s="69"/>
      <c r="H830" s="110" t="s">
        <v>29</v>
      </c>
      <c r="I830" s="110"/>
      <c r="J830" s="4">
        <f>F830+I823</f>
        <v>34.179935999999998</v>
      </c>
    </row>
    <row r="831" spans="1:10" ht="15" thickBot="1" x14ac:dyDescent="0.25">
      <c r="A831" s="60"/>
      <c r="B831" s="60"/>
      <c r="C831" s="60"/>
      <c r="D831" s="60"/>
      <c r="E831" s="58"/>
      <c r="F831" s="59"/>
      <c r="G831" s="58"/>
      <c r="H831" s="58"/>
      <c r="I831" s="60" t="s">
        <v>28</v>
      </c>
      <c r="J831" s="61">
        <f>J830</f>
        <v>34.179935999999998</v>
      </c>
    </row>
    <row r="832" spans="1:10" ht="15" x14ac:dyDescent="0.2">
      <c r="A832" s="71" t="s">
        <v>464</v>
      </c>
      <c r="B832" s="13" t="s">
        <v>5</v>
      </c>
      <c r="C832" s="71" t="s">
        <v>6</v>
      </c>
      <c r="D832" s="71" t="s">
        <v>7</v>
      </c>
      <c r="E832" s="108" t="s">
        <v>40</v>
      </c>
      <c r="F832" s="108"/>
      <c r="G832" s="14" t="s">
        <v>8</v>
      </c>
      <c r="H832" s="13" t="s">
        <v>9</v>
      </c>
      <c r="I832" s="13" t="s">
        <v>10</v>
      </c>
      <c r="J832" s="13" t="s">
        <v>11</v>
      </c>
    </row>
    <row r="833" spans="1:10" x14ac:dyDescent="0.2">
      <c r="A833" s="67" t="s">
        <v>39</v>
      </c>
      <c r="B833" s="12">
        <v>181400</v>
      </c>
      <c r="C833" s="67" t="s">
        <v>14</v>
      </c>
      <c r="D833" s="67" t="s">
        <v>465</v>
      </c>
      <c r="E833" s="109"/>
      <c r="F833" s="109"/>
      <c r="G833" s="49" t="s">
        <v>182</v>
      </c>
      <c r="H833" s="50">
        <v>1</v>
      </c>
      <c r="I833" s="48">
        <f>SUM(J834:J838)</f>
        <v>35.64</v>
      </c>
      <c r="J833" s="48">
        <f>I833</f>
        <v>35.64</v>
      </c>
    </row>
    <row r="834" spans="1:10" x14ac:dyDescent="0.2">
      <c r="A834" s="95" t="s">
        <v>42</v>
      </c>
      <c r="B834" s="20" t="s">
        <v>466</v>
      </c>
      <c r="C834" s="95" t="s">
        <v>14</v>
      </c>
      <c r="D834" s="95" t="s">
        <v>467</v>
      </c>
      <c r="E834" s="107"/>
      <c r="F834" s="107"/>
      <c r="G834" s="53" t="s">
        <v>17</v>
      </c>
      <c r="H834" s="54">
        <v>1</v>
      </c>
      <c r="I834" s="47">
        <v>20.27</v>
      </c>
      <c r="J834" s="47">
        <f t="shared" ref="J834:J838" si="122">ROUND(H834*I834,2)</f>
        <v>20.27</v>
      </c>
    </row>
    <row r="835" spans="1:10" s="37" customFormat="1" x14ac:dyDescent="0.2">
      <c r="A835" s="95" t="s">
        <v>42</v>
      </c>
      <c r="B835" s="20" t="s">
        <v>203</v>
      </c>
      <c r="C835" s="95" t="s">
        <v>14</v>
      </c>
      <c r="D835" s="95" t="s">
        <v>85</v>
      </c>
      <c r="E835" s="107"/>
      <c r="F835" s="107"/>
      <c r="G835" s="53" t="s">
        <v>58</v>
      </c>
      <c r="H835" s="54">
        <v>2.75E-2</v>
      </c>
      <c r="I835" s="47">
        <v>49.35</v>
      </c>
      <c r="J835" s="47">
        <f t="shared" si="122"/>
        <v>1.36</v>
      </c>
    </row>
    <row r="836" spans="1:10" s="37" customFormat="1" x14ac:dyDescent="0.2">
      <c r="A836" s="95" t="s">
        <v>42</v>
      </c>
      <c r="B836" s="20" t="s">
        <v>204</v>
      </c>
      <c r="C836" s="95" t="s">
        <v>14</v>
      </c>
      <c r="D836" s="95" t="s">
        <v>84</v>
      </c>
      <c r="E836" s="107"/>
      <c r="F836" s="107"/>
      <c r="G836" s="53" t="s">
        <v>83</v>
      </c>
      <c r="H836" s="54">
        <v>0.23</v>
      </c>
      <c r="I836" s="47">
        <v>8.9</v>
      </c>
      <c r="J836" s="47">
        <f t="shared" si="122"/>
        <v>2.0499999999999998</v>
      </c>
    </row>
    <row r="837" spans="1:10" ht="25.5" x14ac:dyDescent="0.2">
      <c r="A837" s="96" t="s">
        <v>38</v>
      </c>
      <c r="B837" s="8">
        <v>280008</v>
      </c>
      <c r="C837" s="96" t="s">
        <v>14</v>
      </c>
      <c r="D837" s="96" t="s">
        <v>53</v>
      </c>
      <c r="E837" s="96"/>
      <c r="F837" s="96"/>
      <c r="G837" s="51" t="s">
        <v>34</v>
      </c>
      <c r="H837" s="52">
        <v>0.3</v>
      </c>
      <c r="I837" s="46">
        <v>17.68</v>
      </c>
      <c r="J837" s="46">
        <f t="shared" si="122"/>
        <v>5.3</v>
      </c>
    </row>
    <row r="838" spans="1:10" ht="25.5" x14ac:dyDescent="0.2">
      <c r="A838" s="96" t="s">
        <v>38</v>
      </c>
      <c r="B838" s="8">
        <v>280016</v>
      </c>
      <c r="C838" s="96" t="s">
        <v>14</v>
      </c>
      <c r="D838" s="96" t="s">
        <v>52</v>
      </c>
      <c r="E838" s="96"/>
      <c r="F838" s="96"/>
      <c r="G838" s="51" t="s">
        <v>34</v>
      </c>
      <c r="H838" s="52">
        <v>0.3</v>
      </c>
      <c r="I838" s="46">
        <v>22.21</v>
      </c>
      <c r="J838" s="46">
        <f t="shared" si="122"/>
        <v>6.66</v>
      </c>
    </row>
    <row r="839" spans="1:10" x14ac:dyDescent="0.2">
      <c r="A839" s="69"/>
      <c r="B839" s="69"/>
      <c r="C839" s="69"/>
      <c r="D839" s="69"/>
      <c r="E839" s="69" t="s">
        <v>33</v>
      </c>
      <c r="F839" s="4">
        <f>SUM(J837:J838)*0.653</f>
        <v>7.8098800000000006</v>
      </c>
      <c r="G839" s="69" t="s">
        <v>32</v>
      </c>
      <c r="H839" s="4">
        <v>0</v>
      </c>
      <c r="I839" s="69" t="s">
        <v>31</v>
      </c>
      <c r="J839" s="4">
        <f>F839</f>
        <v>7.8098800000000006</v>
      </c>
    </row>
    <row r="840" spans="1:10" x14ac:dyDescent="0.2">
      <c r="A840" s="69"/>
      <c r="B840" s="69"/>
      <c r="C840" s="69"/>
      <c r="D840" s="69"/>
      <c r="E840" s="69" t="s">
        <v>30</v>
      </c>
      <c r="F840" s="4">
        <f>I833*0.2768</f>
        <v>9.8651520000000001</v>
      </c>
      <c r="G840" s="69"/>
      <c r="H840" s="110" t="s">
        <v>29</v>
      </c>
      <c r="I840" s="110"/>
      <c r="J840" s="4">
        <f>F840+I833</f>
        <v>45.505152000000002</v>
      </c>
    </row>
    <row r="841" spans="1:10" ht="15" thickBot="1" x14ac:dyDescent="0.25">
      <c r="A841" s="60"/>
      <c r="B841" s="60"/>
      <c r="C841" s="60"/>
      <c r="D841" s="60"/>
      <c r="E841" s="58"/>
      <c r="F841" s="59"/>
      <c r="G841" s="58"/>
      <c r="H841" s="58"/>
      <c r="I841" s="60" t="s">
        <v>28</v>
      </c>
      <c r="J841" s="61">
        <f>J840</f>
        <v>45.505152000000002</v>
      </c>
    </row>
    <row r="842" spans="1:10" ht="15" x14ac:dyDescent="0.2">
      <c r="A842" s="71" t="s">
        <v>468</v>
      </c>
      <c r="B842" s="13" t="s">
        <v>5</v>
      </c>
      <c r="C842" s="71" t="s">
        <v>6</v>
      </c>
      <c r="D842" s="71" t="s">
        <v>7</v>
      </c>
      <c r="E842" s="108" t="s">
        <v>40</v>
      </c>
      <c r="F842" s="108"/>
      <c r="G842" s="14" t="s">
        <v>8</v>
      </c>
      <c r="H842" s="13" t="s">
        <v>9</v>
      </c>
      <c r="I842" s="13" t="s">
        <v>10</v>
      </c>
      <c r="J842" s="13" t="s">
        <v>11</v>
      </c>
    </row>
    <row r="843" spans="1:10" x14ac:dyDescent="0.2">
      <c r="A843" s="67" t="s">
        <v>39</v>
      </c>
      <c r="B843" s="12">
        <v>89408</v>
      </c>
      <c r="C843" s="67" t="s">
        <v>16</v>
      </c>
      <c r="D843" s="67" t="s">
        <v>469</v>
      </c>
      <c r="E843" s="109"/>
      <c r="F843" s="109"/>
      <c r="G843" s="49" t="s">
        <v>182</v>
      </c>
      <c r="H843" s="50">
        <v>1</v>
      </c>
      <c r="I843" s="48">
        <f>SUM(J844:J849)</f>
        <v>7.27</v>
      </c>
      <c r="J843" s="48">
        <f>I843</f>
        <v>7.27</v>
      </c>
    </row>
    <row r="844" spans="1:10" x14ac:dyDescent="0.2">
      <c r="A844" s="95" t="s">
        <v>42</v>
      </c>
      <c r="B844" s="20">
        <v>122</v>
      </c>
      <c r="C844" s="95" t="s">
        <v>16</v>
      </c>
      <c r="D844" s="95" t="s">
        <v>209</v>
      </c>
      <c r="E844" s="107"/>
      <c r="F844" s="107"/>
      <c r="G844" s="53" t="s">
        <v>17</v>
      </c>
      <c r="H844" s="54">
        <v>7.0000000000000001E-3</v>
      </c>
      <c r="I844" s="47">
        <v>58.47</v>
      </c>
      <c r="J844" s="47">
        <f t="shared" ref="J844:J847" si="123">ROUND(H844*I844,2)</f>
        <v>0.41</v>
      </c>
    </row>
    <row r="845" spans="1:10" s="37" customFormat="1" ht="27.75" customHeight="1" x14ac:dyDescent="0.2">
      <c r="A845" s="95" t="s">
        <v>42</v>
      </c>
      <c r="B845" s="20">
        <v>3529</v>
      </c>
      <c r="C845" s="95" t="s">
        <v>16</v>
      </c>
      <c r="D845" s="95" t="s">
        <v>470</v>
      </c>
      <c r="E845" s="107"/>
      <c r="F845" s="107"/>
      <c r="G845" s="53" t="s">
        <v>17</v>
      </c>
      <c r="H845" s="54">
        <v>1</v>
      </c>
      <c r="I845" s="47">
        <v>0.81</v>
      </c>
      <c r="J845" s="47">
        <f t="shared" si="123"/>
        <v>0.81</v>
      </c>
    </row>
    <row r="846" spans="1:10" s="37" customFormat="1" ht="25.5" x14ac:dyDescent="0.2">
      <c r="A846" s="95" t="s">
        <v>42</v>
      </c>
      <c r="B846" s="20">
        <v>20083</v>
      </c>
      <c r="C846" s="95" t="s">
        <v>16</v>
      </c>
      <c r="D846" s="95" t="s">
        <v>210</v>
      </c>
      <c r="E846" s="107"/>
      <c r="F846" s="107"/>
      <c r="G846" s="53" t="s">
        <v>17</v>
      </c>
      <c r="H846" s="54">
        <v>8.0000000000000002E-3</v>
      </c>
      <c r="I846" s="47">
        <v>66.25</v>
      </c>
      <c r="J846" s="47">
        <f t="shared" si="123"/>
        <v>0.53</v>
      </c>
    </row>
    <row r="847" spans="1:10" s="37" customFormat="1" x14ac:dyDescent="0.2">
      <c r="A847" s="95" t="s">
        <v>42</v>
      </c>
      <c r="B847" s="20">
        <v>38383</v>
      </c>
      <c r="C847" s="95" t="s">
        <v>16</v>
      </c>
      <c r="D847" s="95" t="s">
        <v>78</v>
      </c>
      <c r="E847" s="107"/>
      <c r="F847" s="107"/>
      <c r="G847" s="53" t="s">
        <v>17</v>
      </c>
      <c r="H847" s="54">
        <v>3.0200000000000001E-2</v>
      </c>
      <c r="I847" s="47">
        <v>1.79</v>
      </c>
      <c r="J847" s="47">
        <f t="shared" si="123"/>
        <v>0.05</v>
      </c>
    </row>
    <row r="848" spans="1:10" ht="25.5" x14ac:dyDescent="0.2">
      <c r="A848" s="68" t="s">
        <v>38</v>
      </c>
      <c r="B848" s="8">
        <v>88248</v>
      </c>
      <c r="C848" s="68" t="s">
        <v>16</v>
      </c>
      <c r="D848" s="96" t="s">
        <v>53</v>
      </c>
      <c r="E848" s="68"/>
      <c r="F848" s="68"/>
      <c r="G848" s="51" t="s">
        <v>34</v>
      </c>
      <c r="H848" s="52">
        <v>0.13589999999999999</v>
      </c>
      <c r="I848" s="46">
        <v>18.11</v>
      </c>
      <c r="J848" s="46">
        <f t="shared" ref="J848:J849" si="124">ROUND(H848*I848,2)</f>
        <v>2.46</v>
      </c>
    </row>
    <row r="849" spans="1:10" ht="25.5" x14ac:dyDescent="0.2">
      <c r="A849" s="68" t="s">
        <v>38</v>
      </c>
      <c r="B849" s="8">
        <v>88267</v>
      </c>
      <c r="C849" s="96" t="s">
        <v>16</v>
      </c>
      <c r="D849" s="96" t="s">
        <v>52</v>
      </c>
      <c r="E849" s="68"/>
      <c r="F849" s="68"/>
      <c r="G849" s="51" t="s">
        <v>34</v>
      </c>
      <c r="H849" s="52">
        <v>0.1358</v>
      </c>
      <c r="I849" s="46">
        <v>22.2</v>
      </c>
      <c r="J849" s="46">
        <f t="shared" si="124"/>
        <v>3.01</v>
      </c>
    </row>
    <row r="850" spans="1:10" x14ac:dyDescent="0.2">
      <c r="A850" s="69"/>
      <c r="B850" s="69"/>
      <c r="C850" s="69"/>
      <c r="D850" s="69"/>
      <c r="E850" s="69" t="s">
        <v>33</v>
      </c>
      <c r="F850" s="4">
        <f>SUM(J848:J849)*0.653</f>
        <v>3.5719099999999999</v>
      </c>
      <c r="G850" s="69" t="s">
        <v>32</v>
      </c>
      <c r="H850" s="4">
        <v>0</v>
      </c>
      <c r="I850" s="69" t="s">
        <v>31</v>
      </c>
      <c r="J850" s="4">
        <f>F850</f>
        <v>3.5719099999999999</v>
      </c>
    </row>
    <row r="851" spans="1:10" x14ac:dyDescent="0.2">
      <c r="A851" s="69"/>
      <c r="B851" s="69"/>
      <c r="C851" s="69"/>
      <c r="D851" s="69"/>
      <c r="E851" s="69" t="s">
        <v>30</v>
      </c>
      <c r="F851" s="4">
        <f>I843*0.2768</f>
        <v>2.0123359999999999</v>
      </c>
      <c r="G851" s="69"/>
      <c r="H851" s="110" t="s">
        <v>29</v>
      </c>
      <c r="I851" s="110"/>
      <c r="J851" s="4">
        <f>F851+I843</f>
        <v>9.282335999999999</v>
      </c>
    </row>
    <row r="852" spans="1:10" ht="15" thickBot="1" x14ac:dyDescent="0.25">
      <c r="A852" s="60"/>
      <c r="B852" s="60"/>
      <c r="C852" s="60"/>
      <c r="D852" s="60"/>
      <c r="E852" s="58"/>
      <c r="F852" s="59"/>
      <c r="G852" s="58"/>
      <c r="H852" s="58"/>
      <c r="I852" s="60" t="s">
        <v>28</v>
      </c>
      <c r="J852" s="61">
        <f>J851</f>
        <v>9.282335999999999</v>
      </c>
    </row>
    <row r="853" spans="1:10" ht="15" x14ac:dyDescent="0.2">
      <c r="A853" s="71" t="s">
        <v>471</v>
      </c>
      <c r="B853" s="13" t="s">
        <v>5</v>
      </c>
      <c r="C853" s="71" t="s">
        <v>6</v>
      </c>
      <c r="D853" s="71" t="s">
        <v>7</v>
      </c>
      <c r="E853" s="108" t="s">
        <v>40</v>
      </c>
      <c r="F853" s="108"/>
      <c r="G853" s="14" t="s">
        <v>8</v>
      </c>
      <c r="H853" s="13" t="s">
        <v>9</v>
      </c>
      <c r="I853" s="13" t="s">
        <v>10</v>
      </c>
      <c r="J853" s="13" t="s">
        <v>11</v>
      </c>
    </row>
    <row r="854" spans="1:10" x14ac:dyDescent="0.2">
      <c r="A854" s="67" t="s">
        <v>39</v>
      </c>
      <c r="B854" s="12">
        <v>89413</v>
      </c>
      <c r="C854" s="67" t="s">
        <v>16</v>
      </c>
      <c r="D854" s="67" t="s">
        <v>472</v>
      </c>
      <c r="E854" s="109"/>
      <c r="F854" s="109"/>
      <c r="G854" s="49" t="s">
        <v>182</v>
      </c>
      <c r="H854" s="50">
        <v>1</v>
      </c>
      <c r="I854" s="48">
        <f>SUM(J855:J860)</f>
        <v>10.54</v>
      </c>
      <c r="J854" s="48">
        <f>I854</f>
        <v>10.54</v>
      </c>
    </row>
    <row r="855" spans="1:10" x14ac:dyDescent="0.2">
      <c r="A855" s="95" t="s">
        <v>42</v>
      </c>
      <c r="B855" s="20">
        <v>122</v>
      </c>
      <c r="C855" s="95" t="s">
        <v>16</v>
      </c>
      <c r="D855" s="95" t="s">
        <v>209</v>
      </c>
      <c r="E855" s="107"/>
      <c r="F855" s="107"/>
      <c r="G855" s="53" t="s">
        <v>17</v>
      </c>
      <c r="H855" s="54">
        <v>9.2999999999999992E-3</v>
      </c>
      <c r="I855" s="47">
        <v>58.47</v>
      </c>
      <c r="J855" s="47">
        <f t="shared" ref="J855:J860" si="125">ROUND(H855*I855,2)</f>
        <v>0.54</v>
      </c>
    </row>
    <row r="856" spans="1:10" s="37" customFormat="1" ht="25.5" customHeight="1" x14ac:dyDescent="0.2">
      <c r="A856" s="95" t="s">
        <v>42</v>
      </c>
      <c r="B856" s="20">
        <v>3536</v>
      </c>
      <c r="C856" s="95" t="s">
        <v>16</v>
      </c>
      <c r="D856" s="95" t="s">
        <v>437</v>
      </c>
      <c r="E856" s="107"/>
      <c r="F856" s="107"/>
      <c r="G856" s="53" t="s">
        <v>17</v>
      </c>
      <c r="H856" s="54">
        <v>1</v>
      </c>
      <c r="I856" s="47">
        <v>2.7</v>
      </c>
      <c r="J856" s="47">
        <f t="shared" si="125"/>
        <v>2.7</v>
      </c>
    </row>
    <row r="857" spans="1:10" s="37" customFormat="1" ht="25.5" x14ac:dyDescent="0.2">
      <c r="A857" s="95" t="s">
        <v>42</v>
      </c>
      <c r="B857" s="20">
        <v>20083</v>
      </c>
      <c r="C857" s="95" t="s">
        <v>16</v>
      </c>
      <c r="D857" s="95" t="s">
        <v>210</v>
      </c>
      <c r="E857" s="107"/>
      <c r="F857" s="107"/>
      <c r="G857" s="53" t="s">
        <v>17</v>
      </c>
      <c r="H857" s="54">
        <v>1.0800000000000001E-2</v>
      </c>
      <c r="I857" s="47">
        <v>66.25</v>
      </c>
      <c r="J857" s="47">
        <f t="shared" si="125"/>
        <v>0.72</v>
      </c>
    </row>
    <row r="858" spans="1:10" s="37" customFormat="1" x14ac:dyDescent="0.2">
      <c r="A858" s="95" t="s">
        <v>42</v>
      </c>
      <c r="B858" s="20">
        <v>38383</v>
      </c>
      <c r="C858" s="95" t="s">
        <v>16</v>
      </c>
      <c r="D858" s="95" t="s">
        <v>78</v>
      </c>
      <c r="E858" s="107"/>
      <c r="F858" s="107"/>
      <c r="G858" s="53" t="s">
        <v>17</v>
      </c>
      <c r="H858" s="54">
        <v>3.5999999999999997E-2</v>
      </c>
      <c r="I858" s="47">
        <v>1.79</v>
      </c>
      <c r="J858" s="47">
        <f t="shared" si="125"/>
        <v>0.06</v>
      </c>
    </row>
    <row r="859" spans="1:10" ht="25.5" x14ac:dyDescent="0.2">
      <c r="A859" s="96" t="s">
        <v>38</v>
      </c>
      <c r="B859" s="8">
        <v>88248</v>
      </c>
      <c r="C859" s="96" t="s">
        <v>16</v>
      </c>
      <c r="D859" s="96" t="s">
        <v>53</v>
      </c>
      <c r="E859" s="96"/>
      <c r="F859" s="96"/>
      <c r="G859" s="51" t="s">
        <v>34</v>
      </c>
      <c r="H859" s="52">
        <v>0.16200000000000001</v>
      </c>
      <c r="I859" s="46">
        <v>18.11</v>
      </c>
      <c r="J859" s="46">
        <f t="shared" si="125"/>
        <v>2.93</v>
      </c>
    </row>
    <row r="860" spans="1:10" ht="25.5" x14ac:dyDescent="0.2">
      <c r="A860" s="96" t="s">
        <v>38</v>
      </c>
      <c r="B860" s="8">
        <v>88267</v>
      </c>
      <c r="C860" s="96" t="s">
        <v>16</v>
      </c>
      <c r="D860" s="96" t="s">
        <v>52</v>
      </c>
      <c r="E860" s="96"/>
      <c r="F860" s="96"/>
      <c r="G860" s="51" t="s">
        <v>34</v>
      </c>
      <c r="H860" s="52">
        <v>0.1615</v>
      </c>
      <c r="I860" s="46">
        <v>22.2</v>
      </c>
      <c r="J860" s="46">
        <f t="shared" si="125"/>
        <v>3.59</v>
      </c>
    </row>
    <row r="861" spans="1:10" x14ac:dyDescent="0.2">
      <c r="A861" s="69"/>
      <c r="B861" s="69"/>
      <c r="C861" s="69"/>
      <c r="D861" s="69"/>
      <c r="E861" s="69" t="s">
        <v>33</v>
      </c>
      <c r="F861" s="4">
        <f>SUM(J859:J860)*0.653</f>
        <v>4.2575599999999998</v>
      </c>
      <c r="G861" s="69" t="s">
        <v>32</v>
      </c>
      <c r="H861" s="4">
        <v>0</v>
      </c>
      <c r="I861" s="69" t="s">
        <v>31</v>
      </c>
      <c r="J861" s="4">
        <f>F861</f>
        <v>4.2575599999999998</v>
      </c>
    </row>
    <row r="862" spans="1:10" x14ac:dyDescent="0.2">
      <c r="A862" s="69"/>
      <c r="B862" s="69"/>
      <c r="C862" s="69"/>
      <c r="D862" s="69"/>
      <c r="E862" s="69" t="s">
        <v>30</v>
      </c>
      <c r="F862" s="4">
        <f>I854*0.2768</f>
        <v>2.9174719999999996</v>
      </c>
      <c r="G862" s="69"/>
      <c r="H862" s="110" t="s">
        <v>29</v>
      </c>
      <c r="I862" s="110"/>
      <c r="J862" s="4">
        <f>F862+I854</f>
        <v>13.457471999999999</v>
      </c>
    </row>
    <row r="863" spans="1:10" ht="15" thickBot="1" x14ac:dyDescent="0.25">
      <c r="A863" s="60"/>
      <c r="B863" s="60"/>
      <c r="C863" s="60"/>
      <c r="D863" s="60"/>
      <c r="E863" s="58"/>
      <c r="F863" s="59"/>
      <c r="G863" s="58"/>
      <c r="H863" s="58"/>
      <c r="I863" s="60" t="s">
        <v>28</v>
      </c>
      <c r="J863" s="61">
        <f>J862</f>
        <v>13.457471999999999</v>
      </c>
    </row>
    <row r="864" spans="1:10" ht="15" x14ac:dyDescent="0.2">
      <c r="A864" s="71" t="s">
        <v>473</v>
      </c>
      <c r="B864" s="13" t="s">
        <v>5</v>
      </c>
      <c r="C864" s="71" t="s">
        <v>6</v>
      </c>
      <c r="D864" s="71" t="s">
        <v>7</v>
      </c>
      <c r="E864" s="108" t="s">
        <v>40</v>
      </c>
      <c r="F864" s="108"/>
      <c r="G864" s="14" t="s">
        <v>8</v>
      </c>
      <c r="H864" s="13" t="s">
        <v>9</v>
      </c>
      <c r="I864" s="13" t="s">
        <v>10</v>
      </c>
      <c r="J864" s="13" t="s">
        <v>11</v>
      </c>
    </row>
    <row r="865" spans="1:10" x14ac:dyDescent="0.2">
      <c r="A865" s="67" t="s">
        <v>39</v>
      </c>
      <c r="B865" s="12">
        <v>89373</v>
      </c>
      <c r="C865" s="67" t="s">
        <v>16</v>
      </c>
      <c r="D865" s="67" t="s">
        <v>474</v>
      </c>
      <c r="E865" s="109"/>
      <c r="F865" s="109"/>
      <c r="G865" s="49" t="s">
        <v>182</v>
      </c>
      <c r="H865" s="50">
        <v>1</v>
      </c>
      <c r="I865" s="48">
        <f>SUM(J866:J871)</f>
        <v>6.2</v>
      </c>
      <c r="J865" s="48">
        <f>I865</f>
        <v>6.2</v>
      </c>
    </row>
    <row r="866" spans="1:10" x14ac:dyDescent="0.2">
      <c r="A866" s="95" t="s">
        <v>42</v>
      </c>
      <c r="B866" s="20">
        <v>122</v>
      </c>
      <c r="C866" s="95" t="s">
        <v>16</v>
      </c>
      <c r="D866" s="95" t="s">
        <v>209</v>
      </c>
      <c r="E866" s="107"/>
      <c r="F866" s="107"/>
      <c r="G866" s="53" t="s">
        <v>17</v>
      </c>
      <c r="H866" s="54">
        <v>5.8999999999999999E-3</v>
      </c>
      <c r="I866" s="47">
        <v>58.47</v>
      </c>
      <c r="J866" s="47">
        <f t="shared" ref="J866:J871" si="126">ROUND(H866*I866,2)</f>
        <v>0.34</v>
      </c>
    </row>
    <row r="867" spans="1:10" s="37" customFormat="1" ht="25.5" customHeight="1" x14ac:dyDescent="0.2">
      <c r="A867" s="95" t="s">
        <v>42</v>
      </c>
      <c r="B867" s="20">
        <v>3868</v>
      </c>
      <c r="C867" s="95" t="s">
        <v>16</v>
      </c>
      <c r="D867" s="95" t="s">
        <v>475</v>
      </c>
      <c r="E867" s="107"/>
      <c r="F867" s="107"/>
      <c r="G867" s="53" t="s">
        <v>17</v>
      </c>
      <c r="H867" s="54">
        <v>1</v>
      </c>
      <c r="I867" s="47">
        <v>1.56</v>
      </c>
      <c r="J867" s="47">
        <f t="shared" si="126"/>
        <v>1.56</v>
      </c>
    </row>
    <row r="868" spans="1:10" s="37" customFormat="1" ht="25.5" x14ac:dyDescent="0.2">
      <c r="A868" s="95" t="s">
        <v>42</v>
      </c>
      <c r="B868" s="20">
        <v>20083</v>
      </c>
      <c r="C868" s="95" t="s">
        <v>16</v>
      </c>
      <c r="D868" s="95" t="s">
        <v>210</v>
      </c>
      <c r="E868" s="107"/>
      <c r="F868" s="107"/>
      <c r="G868" s="53" t="s">
        <v>17</v>
      </c>
      <c r="H868" s="54">
        <v>7.0000000000000001E-3</v>
      </c>
      <c r="I868" s="47">
        <v>66.25</v>
      </c>
      <c r="J868" s="47">
        <f t="shared" si="126"/>
        <v>0.46</v>
      </c>
    </row>
    <row r="869" spans="1:10" s="37" customFormat="1" x14ac:dyDescent="0.2">
      <c r="A869" s="95" t="s">
        <v>42</v>
      </c>
      <c r="B869" s="20">
        <v>38383</v>
      </c>
      <c r="C869" s="95" t="s">
        <v>16</v>
      </c>
      <c r="D869" s="95" t="s">
        <v>78</v>
      </c>
      <c r="E869" s="107"/>
      <c r="F869" s="107"/>
      <c r="G869" s="53" t="s">
        <v>17</v>
      </c>
      <c r="H869" s="54">
        <v>0.03</v>
      </c>
      <c r="I869" s="47">
        <v>1.79</v>
      </c>
      <c r="J869" s="47">
        <f t="shared" si="126"/>
        <v>0.05</v>
      </c>
    </row>
    <row r="870" spans="1:10" ht="25.5" x14ac:dyDescent="0.2">
      <c r="A870" s="96" t="s">
        <v>38</v>
      </c>
      <c r="B870" s="8">
        <v>88248</v>
      </c>
      <c r="C870" s="96" t="s">
        <v>16</v>
      </c>
      <c r="D870" s="96" t="s">
        <v>53</v>
      </c>
      <c r="E870" s="96"/>
      <c r="F870" s="96"/>
      <c r="G870" s="51" t="s">
        <v>34</v>
      </c>
      <c r="H870" s="52">
        <v>9.4E-2</v>
      </c>
      <c r="I870" s="46">
        <v>18.11</v>
      </c>
      <c r="J870" s="46">
        <f t="shared" si="126"/>
        <v>1.7</v>
      </c>
    </row>
    <row r="871" spans="1:10" ht="25.5" x14ac:dyDescent="0.2">
      <c r="A871" s="96" t="s">
        <v>38</v>
      </c>
      <c r="B871" s="8">
        <v>88267</v>
      </c>
      <c r="C871" s="96" t="s">
        <v>16</v>
      </c>
      <c r="D871" s="96" t="s">
        <v>52</v>
      </c>
      <c r="E871" s="96"/>
      <c r="F871" s="96"/>
      <c r="G871" s="51" t="s">
        <v>34</v>
      </c>
      <c r="H871" s="52">
        <v>9.4E-2</v>
      </c>
      <c r="I871" s="46">
        <v>22.2</v>
      </c>
      <c r="J871" s="46">
        <f t="shared" si="126"/>
        <v>2.09</v>
      </c>
    </row>
    <row r="872" spans="1:10" x14ac:dyDescent="0.2">
      <c r="A872" s="69"/>
      <c r="B872" s="69"/>
      <c r="C872" s="69"/>
      <c r="D872" s="69"/>
      <c r="E872" s="69" t="s">
        <v>33</v>
      </c>
      <c r="F872" s="4">
        <f>SUM(J870:J871)*0.653</f>
        <v>2.4748700000000001</v>
      </c>
      <c r="G872" s="69" t="s">
        <v>32</v>
      </c>
      <c r="H872" s="4">
        <v>0</v>
      </c>
      <c r="I872" s="69" t="s">
        <v>31</v>
      </c>
      <c r="J872" s="4">
        <f>F872</f>
        <v>2.4748700000000001</v>
      </c>
    </row>
    <row r="873" spans="1:10" x14ac:dyDescent="0.2">
      <c r="A873" s="69"/>
      <c r="B873" s="69"/>
      <c r="C873" s="69"/>
      <c r="D873" s="69"/>
      <c r="E873" s="69" t="s">
        <v>30</v>
      </c>
      <c r="F873" s="4">
        <f>I865*0.2768</f>
        <v>1.7161599999999999</v>
      </c>
      <c r="G873" s="69"/>
      <c r="H873" s="110" t="s">
        <v>29</v>
      </c>
      <c r="I873" s="110"/>
      <c r="J873" s="4">
        <f>F873+I865</f>
        <v>7.9161599999999996</v>
      </c>
    </row>
    <row r="874" spans="1:10" ht="15" thickBot="1" x14ac:dyDescent="0.25">
      <c r="A874" s="60"/>
      <c r="B874" s="60"/>
      <c r="C874" s="60"/>
      <c r="D874" s="60"/>
      <c r="E874" s="58"/>
      <c r="F874" s="59"/>
      <c r="G874" s="58"/>
      <c r="H874" s="58"/>
      <c r="I874" s="60" t="s">
        <v>28</v>
      </c>
      <c r="J874" s="61">
        <f>J873</f>
        <v>7.9161599999999996</v>
      </c>
    </row>
    <row r="875" spans="1:10" ht="15" x14ac:dyDescent="0.2">
      <c r="A875" s="71" t="s">
        <v>476</v>
      </c>
      <c r="B875" s="13" t="s">
        <v>5</v>
      </c>
      <c r="C875" s="71" t="s">
        <v>6</v>
      </c>
      <c r="D875" s="71" t="s">
        <v>7</v>
      </c>
      <c r="E875" s="108" t="s">
        <v>40</v>
      </c>
      <c r="F875" s="108"/>
      <c r="G875" s="14" t="s">
        <v>8</v>
      </c>
      <c r="H875" s="13" t="s">
        <v>9</v>
      </c>
      <c r="I875" s="13" t="s">
        <v>10</v>
      </c>
      <c r="J875" s="13" t="s">
        <v>11</v>
      </c>
    </row>
    <row r="876" spans="1:10" x14ac:dyDescent="0.2">
      <c r="A876" s="67" t="s">
        <v>39</v>
      </c>
      <c r="B876" s="12">
        <v>89426</v>
      </c>
      <c r="C876" s="67" t="s">
        <v>16</v>
      </c>
      <c r="D876" s="67" t="s">
        <v>477</v>
      </c>
      <c r="E876" s="109"/>
      <c r="F876" s="109"/>
      <c r="G876" s="49" t="s">
        <v>182</v>
      </c>
      <c r="H876" s="50">
        <v>1</v>
      </c>
      <c r="I876" s="48">
        <f>SUM(J877:J882)</f>
        <v>8.6</v>
      </c>
      <c r="J876" s="48">
        <f>I876</f>
        <v>8.6</v>
      </c>
    </row>
    <row r="877" spans="1:10" x14ac:dyDescent="0.2">
      <c r="A877" s="95" t="s">
        <v>42</v>
      </c>
      <c r="B877" s="20">
        <v>122</v>
      </c>
      <c r="C877" s="95" t="s">
        <v>16</v>
      </c>
      <c r="D877" s="95" t="s">
        <v>209</v>
      </c>
      <c r="E877" s="107"/>
      <c r="F877" s="107"/>
      <c r="G877" s="53" t="s">
        <v>17</v>
      </c>
      <c r="H877" s="54">
        <v>8.0000000000000002E-3</v>
      </c>
      <c r="I877" s="47">
        <v>58.47</v>
      </c>
      <c r="J877" s="47">
        <f t="shared" ref="J877:J882" si="127">ROUND(H877*I877,2)</f>
        <v>0.47</v>
      </c>
    </row>
    <row r="878" spans="1:10" s="37" customFormat="1" ht="25.5" customHeight="1" x14ac:dyDescent="0.2">
      <c r="A878" s="95" t="s">
        <v>42</v>
      </c>
      <c r="B878" s="20">
        <v>3869</v>
      </c>
      <c r="C878" s="95" t="s">
        <v>16</v>
      </c>
      <c r="D878" s="95" t="s">
        <v>478</v>
      </c>
      <c r="E878" s="107"/>
      <c r="F878" s="107"/>
      <c r="G878" s="53" t="s">
        <v>17</v>
      </c>
      <c r="H878" s="54">
        <v>1</v>
      </c>
      <c r="I878" s="47">
        <v>3.46</v>
      </c>
      <c r="J878" s="47">
        <f t="shared" si="127"/>
        <v>3.46</v>
      </c>
    </row>
    <row r="879" spans="1:10" s="37" customFormat="1" ht="25.5" x14ac:dyDescent="0.2">
      <c r="A879" s="95" t="s">
        <v>42</v>
      </c>
      <c r="B879" s="20">
        <v>20083</v>
      </c>
      <c r="C879" s="95" t="s">
        <v>16</v>
      </c>
      <c r="D879" s="95" t="s">
        <v>210</v>
      </c>
      <c r="E879" s="107"/>
      <c r="F879" s="107"/>
      <c r="G879" s="53" t="s">
        <v>17</v>
      </c>
      <c r="H879" s="54">
        <v>9.4000000000000004E-3</v>
      </c>
      <c r="I879" s="47">
        <v>66.25</v>
      </c>
      <c r="J879" s="47">
        <f t="shared" si="127"/>
        <v>0.62</v>
      </c>
    </row>
    <row r="880" spans="1:10" s="37" customFormat="1" x14ac:dyDescent="0.2">
      <c r="A880" s="95" t="s">
        <v>42</v>
      </c>
      <c r="B880" s="20">
        <v>38383</v>
      </c>
      <c r="C880" s="95" t="s">
        <v>16</v>
      </c>
      <c r="D880" s="95" t="s">
        <v>78</v>
      </c>
      <c r="E880" s="107"/>
      <c r="F880" s="107"/>
      <c r="G880" s="53" t="s">
        <v>17</v>
      </c>
      <c r="H880" s="54">
        <v>0.03</v>
      </c>
      <c r="I880" s="47">
        <v>1.79</v>
      </c>
      <c r="J880" s="47">
        <f t="shared" si="127"/>
        <v>0.05</v>
      </c>
    </row>
    <row r="881" spans="1:10" ht="25.5" x14ac:dyDescent="0.2">
      <c r="A881" s="96" t="s">
        <v>38</v>
      </c>
      <c r="B881" s="8">
        <v>88248</v>
      </c>
      <c r="C881" s="96" t="s">
        <v>16</v>
      </c>
      <c r="D881" s="96" t="s">
        <v>53</v>
      </c>
      <c r="E881" s="96"/>
      <c r="F881" s="96"/>
      <c r="G881" s="51" t="s">
        <v>34</v>
      </c>
      <c r="H881" s="52">
        <v>9.9400000000000002E-2</v>
      </c>
      <c r="I881" s="46">
        <v>18.11</v>
      </c>
      <c r="J881" s="46">
        <f t="shared" si="127"/>
        <v>1.8</v>
      </c>
    </row>
    <row r="882" spans="1:10" ht="25.5" x14ac:dyDescent="0.2">
      <c r="A882" s="96" t="s">
        <v>38</v>
      </c>
      <c r="B882" s="8">
        <v>88267</v>
      </c>
      <c r="C882" s="96" t="s">
        <v>16</v>
      </c>
      <c r="D882" s="96" t="s">
        <v>52</v>
      </c>
      <c r="E882" s="96"/>
      <c r="F882" s="96"/>
      <c r="G882" s="51" t="s">
        <v>34</v>
      </c>
      <c r="H882" s="52">
        <v>9.9000000000000005E-2</v>
      </c>
      <c r="I882" s="46">
        <v>22.2</v>
      </c>
      <c r="J882" s="46">
        <f t="shared" si="127"/>
        <v>2.2000000000000002</v>
      </c>
    </row>
    <row r="883" spans="1:10" x14ac:dyDescent="0.2">
      <c r="A883" s="69"/>
      <c r="B883" s="69"/>
      <c r="C883" s="69"/>
      <c r="D883" s="69"/>
      <c r="E883" s="69" t="s">
        <v>33</v>
      </c>
      <c r="F883" s="4">
        <f>SUM(J881:J882)*0.653</f>
        <v>2.6120000000000001</v>
      </c>
      <c r="G883" s="69" t="s">
        <v>32</v>
      </c>
      <c r="H883" s="4">
        <v>0</v>
      </c>
      <c r="I883" s="69" t="s">
        <v>31</v>
      </c>
      <c r="J883" s="4">
        <f>F883</f>
        <v>2.6120000000000001</v>
      </c>
    </row>
    <row r="884" spans="1:10" x14ac:dyDescent="0.2">
      <c r="A884" s="69"/>
      <c r="B884" s="69"/>
      <c r="C884" s="69"/>
      <c r="D884" s="69"/>
      <c r="E884" s="69" t="s">
        <v>30</v>
      </c>
      <c r="F884" s="4">
        <f>I876*0.2768</f>
        <v>2.3804799999999999</v>
      </c>
      <c r="G884" s="69"/>
      <c r="H884" s="110" t="s">
        <v>29</v>
      </c>
      <c r="I884" s="110"/>
      <c r="J884" s="4">
        <f>F884+I876</f>
        <v>10.98048</v>
      </c>
    </row>
    <row r="885" spans="1:10" ht="15" thickBot="1" x14ac:dyDescent="0.25">
      <c r="A885" s="60"/>
      <c r="B885" s="60"/>
      <c r="C885" s="60"/>
      <c r="D885" s="60"/>
      <c r="E885" s="58"/>
      <c r="F885" s="59"/>
      <c r="G885" s="58"/>
      <c r="H885" s="58"/>
      <c r="I885" s="60" t="s">
        <v>28</v>
      </c>
      <c r="J885" s="61">
        <f>J884</f>
        <v>10.98048</v>
      </c>
    </row>
    <row r="886" spans="1:10" ht="15" x14ac:dyDescent="0.2">
      <c r="A886" s="71" t="s">
        <v>479</v>
      </c>
      <c r="B886" s="13" t="s">
        <v>5</v>
      </c>
      <c r="C886" s="71" t="s">
        <v>6</v>
      </c>
      <c r="D886" s="71" t="s">
        <v>7</v>
      </c>
      <c r="E886" s="108" t="s">
        <v>40</v>
      </c>
      <c r="F886" s="108"/>
      <c r="G886" s="14" t="s">
        <v>8</v>
      </c>
      <c r="H886" s="13" t="s">
        <v>9</v>
      </c>
      <c r="I886" s="13" t="s">
        <v>10</v>
      </c>
      <c r="J886" s="13" t="s">
        <v>11</v>
      </c>
    </row>
    <row r="887" spans="1:10" x14ac:dyDescent="0.2">
      <c r="A887" s="67" t="s">
        <v>39</v>
      </c>
      <c r="B887" s="12">
        <v>90373</v>
      </c>
      <c r="C887" s="67" t="s">
        <v>16</v>
      </c>
      <c r="D887" s="67" t="s">
        <v>480</v>
      </c>
      <c r="E887" s="109"/>
      <c r="F887" s="109"/>
      <c r="G887" s="49" t="s">
        <v>182</v>
      </c>
      <c r="H887" s="50">
        <v>1</v>
      </c>
      <c r="I887" s="48">
        <f>SUM(J888:J893)</f>
        <v>12.1</v>
      </c>
      <c r="J887" s="48">
        <f>I887</f>
        <v>12.1</v>
      </c>
    </row>
    <row r="888" spans="1:10" x14ac:dyDescent="0.2">
      <c r="A888" s="95" t="s">
        <v>42</v>
      </c>
      <c r="B888" s="20">
        <v>122</v>
      </c>
      <c r="C888" s="95" t="s">
        <v>16</v>
      </c>
      <c r="D888" s="95" t="s">
        <v>209</v>
      </c>
      <c r="E888" s="107"/>
      <c r="F888" s="107"/>
      <c r="G888" s="53" t="s">
        <v>17</v>
      </c>
      <c r="H888" s="54">
        <v>5.8999999999999999E-3</v>
      </c>
      <c r="I888" s="47">
        <v>58.47</v>
      </c>
      <c r="J888" s="47">
        <f t="shared" ref="J888:J893" si="128">ROUND(H888*I888,2)</f>
        <v>0.34</v>
      </c>
    </row>
    <row r="889" spans="1:10" s="37" customFormat="1" ht="25.5" x14ac:dyDescent="0.2">
      <c r="A889" s="95" t="s">
        <v>42</v>
      </c>
      <c r="B889" s="20">
        <v>20147</v>
      </c>
      <c r="C889" s="95" t="s">
        <v>16</v>
      </c>
      <c r="D889" s="95" t="s">
        <v>481</v>
      </c>
      <c r="E889" s="107"/>
      <c r="F889" s="107"/>
      <c r="G889" s="53" t="s">
        <v>17</v>
      </c>
      <c r="H889" s="54">
        <v>1</v>
      </c>
      <c r="I889" s="47">
        <v>5.97</v>
      </c>
      <c r="J889" s="47">
        <f t="shared" si="128"/>
        <v>5.97</v>
      </c>
    </row>
    <row r="890" spans="1:10" s="37" customFormat="1" ht="25.5" x14ac:dyDescent="0.2">
      <c r="A890" s="95" t="s">
        <v>42</v>
      </c>
      <c r="B890" s="20">
        <v>20083</v>
      </c>
      <c r="C890" s="95" t="s">
        <v>16</v>
      </c>
      <c r="D890" s="95" t="s">
        <v>210</v>
      </c>
      <c r="E890" s="107"/>
      <c r="F890" s="107"/>
      <c r="G890" s="53" t="s">
        <v>17</v>
      </c>
      <c r="H890" s="54">
        <v>7.0000000000000001E-3</v>
      </c>
      <c r="I890" s="47">
        <v>66.25</v>
      </c>
      <c r="J890" s="47">
        <f t="shared" si="128"/>
        <v>0.46</v>
      </c>
    </row>
    <row r="891" spans="1:10" s="37" customFormat="1" x14ac:dyDescent="0.2">
      <c r="A891" s="95" t="s">
        <v>42</v>
      </c>
      <c r="B891" s="20">
        <v>38383</v>
      </c>
      <c r="C891" s="95" t="s">
        <v>16</v>
      </c>
      <c r="D891" s="95" t="s">
        <v>78</v>
      </c>
      <c r="E891" s="107"/>
      <c r="F891" s="107"/>
      <c r="G891" s="53" t="s">
        <v>17</v>
      </c>
      <c r="H891" s="54">
        <v>0.03</v>
      </c>
      <c r="I891" s="47">
        <v>1.79</v>
      </c>
      <c r="J891" s="47">
        <f t="shared" si="128"/>
        <v>0.05</v>
      </c>
    </row>
    <row r="892" spans="1:10" s="37" customFormat="1" ht="25.5" x14ac:dyDescent="0.2">
      <c r="A892" s="96" t="s">
        <v>38</v>
      </c>
      <c r="B892" s="8">
        <v>88248</v>
      </c>
      <c r="C892" s="96" t="s">
        <v>16</v>
      </c>
      <c r="D892" s="96" t="s">
        <v>53</v>
      </c>
      <c r="E892" s="96"/>
      <c r="F892" s="96"/>
      <c r="G892" s="51" t="s">
        <v>34</v>
      </c>
      <c r="H892" s="52">
        <v>0.13100000000000001</v>
      </c>
      <c r="I892" s="46">
        <v>18.11</v>
      </c>
      <c r="J892" s="46">
        <f t="shared" si="128"/>
        <v>2.37</v>
      </c>
    </row>
    <row r="893" spans="1:10" ht="25.5" x14ac:dyDescent="0.2">
      <c r="A893" s="96" t="s">
        <v>38</v>
      </c>
      <c r="B893" s="8">
        <v>88267</v>
      </c>
      <c r="C893" s="96" t="s">
        <v>16</v>
      </c>
      <c r="D893" s="96" t="s">
        <v>52</v>
      </c>
      <c r="E893" s="96"/>
      <c r="F893" s="96"/>
      <c r="G893" s="51" t="s">
        <v>34</v>
      </c>
      <c r="H893" s="52">
        <v>0.13120000000000001</v>
      </c>
      <c r="I893" s="46">
        <v>22.2</v>
      </c>
      <c r="J893" s="46">
        <f t="shared" si="128"/>
        <v>2.91</v>
      </c>
    </row>
    <row r="894" spans="1:10" x14ac:dyDescent="0.2">
      <c r="A894" s="69"/>
      <c r="B894" s="69"/>
      <c r="C894" s="69"/>
      <c r="D894" s="69"/>
      <c r="E894" s="69" t="s">
        <v>33</v>
      </c>
      <c r="F894" s="4">
        <f>SUM(J892:J893)*0.653</f>
        <v>3.4478400000000002</v>
      </c>
      <c r="G894" s="69" t="s">
        <v>32</v>
      </c>
      <c r="H894" s="4">
        <v>0</v>
      </c>
      <c r="I894" s="69" t="s">
        <v>31</v>
      </c>
      <c r="J894" s="4">
        <f>F894</f>
        <v>3.4478400000000002</v>
      </c>
    </row>
    <row r="895" spans="1:10" x14ac:dyDescent="0.2">
      <c r="A895" s="69"/>
      <c r="B895" s="69"/>
      <c r="C895" s="69"/>
      <c r="D895" s="69"/>
      <c r="E895" s="69" t="s">
        <v>30</v>
      </c>
      <c r="F895" s="4">
        <f>I887*0.2768</f>
        <v>3.3492799999999998</v>
      </c>
      <c r="G895" s="69"/>
      <c r="H895" s="110" t="s">
        <v>29</v>
      </c>
      <c r="I895" s="110"/>
      <c r="J895" s="4">
        <f>F895+I887</f>
        <v>15.44928</v>
      </c>
    </row>
    <row r="896" spans="1:10" ht="15" thickBot="1" x14ac:dyDescent="0.25">
      <c r="A896" s="60"/>
      <c r="B896" s="60"/>
      <c r="C896" s="60"/>
      <c r="D896" s="60"/>
      <c r="E896" s="58"/>
      <c r="F896" s="59"/>
      <c r="G896" s="58"/>
      <c r="H896" s="58"/>
      <c r="I896" s="60" t="s">
        <v>28</v>
      </c>
      <c r="J896" s="61">
        <f>J895</f>
        <v>15.44928</v>
      </c>
    </row>
    <row r="897" spans="1:10" ht="15" x14ac:dyDescent="0.2">
      <c r="A897" s="71" t="s">
        <v>482</v>
      </c>
      <c r="B897" s="13" t="s">
        <v>5</v>
      </c>
      <c r="C897" s="71" t="s">
        <v>6</v>
      </c>
      <c r="D897" s="71" t="s">
        <v>7</v>
      </c>
      <c r="E897" s="108" t="s">
        <v>40</v>
      </c>
      <c r="F897" s="108"/>
      <c r="G897" s="14" t="s">
        <v>8</v>
      </c>
      <c r="H897" s="13" t="s">
        <v>9</v>
      </c>
      <c r="I897" s="13" t="s">
        <v>10</v>
      </c>
      <c r="J897" s="13" t="s">
        <v>11</v>
      </c>
    </row>
    <row r="898" spans="1:10" x14ac:dyDescent="0.2">
      <c r="A898" s="67" t="s">
        <v>39</v>
      </c>
      <c r="B898" s="12">
        <v>181169</v>
      </c>
      <c r="C898" s="67" t="s">
        <v>14</v>
      </c>
      <c r="D898" s="67" t="s">
        <v>483</v>
      </c>
      <c r="E898" s="109"/>
      <c r="F898" s="109"/>
      <c r="G898" s="49" t="s">
        <v>182</v>
      </c>
      <c r="H898" s="50">
        <v>1</v>
      </c>
      <c r="I898" s="48">
        <f>SUM(J899:J903)</f>
        <v>23.36</v>
      </c>
      <c r="J898" s="48">
        <f>I898</f>
        <v>23.36</v>
      </c>
    </row>
    <row r="899" spans="1:10" x14ac:dyDescent="0.2">
      <c r="A899" s="95" t="s">
        <v>42</v>
      </c>
      <c r="B899" s="20" t="s">
        <v>484</v>
      </c>
      <c r="C899" s="95" t="s">
        <v>14</v>
      </c>
      <c r="D899" s="95" t="s">
        <v>485</v>
      </c>
      <c r="E899" s="107"/>
      <c r="F899" s="107"/>
      <c r="G899" s="53" t="s">
        <v>17</v>
      </c>
      <c r="H899" s="54">
        <v>1</v>
      </c>
      <c r="I899" s="47">
        <v>14.53</v>
      </c>
      <c r="J899" s="47">
        <f t="shared" ref="J899:J903" si="129">ROUND(H899*I899,2)</f>
        <v>14.53</v>
      </c>
    </row>
    <row r="900" spans="1:10" x14ac:dyDescent="0.2">
      <c r="A900" s="95" t="s">
        <v>42</v>
      </c>
      <c r="B900" s="20" t="s">
        <v>203</v>
      </c>
      <c r="C900" s="95" t="s">
        <v>14</v>
      </c>
      <c r="D900" s="95" t="s">
        <v>85</v>
      </c>
      <c r="E900" s="107"/>
      <c r="F900" s="107"/>
      <c r="G900" s="53" t="s">
        <v>58</v>
      </c>
      <c r="H900" s="54">
        <v>1.0999999999999999E-2</v>
      </c>
      <c r="I900" s="47">
        <v>49.35</v>
      </c>
      <c r="J900" s="47">
        <f t="shared" si="129"/>
        <v>0.54</v>
      </c>
    </row>
    <row r="901" spans="1:10" x14ac:dyDescent="0.2">
      <c r="A901" s="95" t="s">
        <v>42</v>
      </c>
      <c r="B901" s="20" t="s">
        <v>204</v>
      </c>
      <c r="C901" s="95" t="s">
        <v>14</v>
      </c>
      <c r="D901" s="95" t="s">
        <v>84</v>
      </c>
      <c r="E901" s="107"/>
      <c r="F901" s="107"/>
      <c r="G901" s="53" t="s">
        <v>83</v>
      </c>
      <c r="H901" s="54">
        <v>0.08</v>
      </c>
      <c r="I901" s="47">
        <v>8.9</v>
      </c>
      <c r="J901" s="47">
        <f t="shared" si="129"/>
        <v>0.71</v>
      </c>
    </row>
    <row r="902" spans="1:10" ht="25.5" x14ac:dyDescent="0.2">
      <c r="A902" s="96" t="s">
        <v>38</v>
      </c>
      <c r="B902" s="8">
        <v>280008</v>
      </c>
      <c r="C902" s="96" t="s">
        <v>14</v>
      </c>
      <c r="D902" s="96" t="s">
        <v>53</v>
      </c>
      <c r="E902" s="96"/>
      <c r="F902" s="96"/>
      <c r="G902" s="51" t="s">
        <v>34</v>
      </c>
      <c r="H902" s="52">
        <v>0.19</v>
      </c>
      <c r="I902" s="46">
        <v>17.68</v>
      </c>
      <c r="J902" s="46">
        <f t="shared" si="129"/>
        <v>3.36</v>
      </c>
    </row>
    <row r="903" spans="1:10" ht="25.5" x14ac:dyDescent="0.2">
      <c r="A903" s="96" t="s">
        <v>38</v>
      </c>
      <c r="B903" s="8">
        <v>280016</v>
      </c>
      <c r="C903" s="96" t="s">
        <v>14</v>
      </c>
      <c r="D903" s="96" t="s">
        <v>52</v>
      </c>
      <c r="E903" s="96"/>
      <c r="F903" s="96"/>
      <c r="G903" s="51" t="s">
        <v>34</v>
      </c>
      <c r="H903" s="52">
        <v>0.19</v>
      </c>
      <c r="I903" s="46">
        <v>22.21</v>
      </c>
      <c r="J903" s="46">
        <f t="shared" si="129"/>
        <v>4.22</v>
      </c>
    </row>
    <row r="904" spans="1:10" x14ac:dyDescent="0.2">
      <c r="A904" s="69"/>
      <c r="B904" s="69"/>
      <c r="C904" s="69"/>
      <c r="D904" s="69"/>
      <c r="E904" s="69" t="s">
        <v>33</v>
      </c>
      <c r="F904" s="4">
        <f>SUM(J902:J903)*0.653</f>
        <v>4.9497400000000003</v>
      </c>
      <c r="G904" s="69" t="s">
        <v>32</v>
      </c>
      <c r="H904" s="4">
        <v>0</v>
      </c>
      <c r="I904" s="69" t="s">
        <v>31</v>
      </c>
      <c r="J904" s="4">
        <f>F904</f>
        <v>4.9497400000000003</v>
      </c>
    </row>
    <row r="905" spans="1:10" x14ac:dyDescent="0.2">
      <c r="A905" s="69"/>
      <c r="B905" s="69"/>
      <c r="C905" s="69"/>
      <c r="D905" s="69"/>
      <c r="E905" s="69" t="s">
        <v>30</v>
      </c>
      <c r="F905" s="4">
        <f>I898*0.2768</f>
        <v>6.4660479999999998</v>
      </c>
      <c r="G905" s="69"/>
      <c r="H905" s="110" t="s">
        <v>29</v>
      </c>
      <c r="I905" s="110"/>
      <c r="J905" s="4">
        <f>F905+I898</f>
        <v>29.826048</v>
      </c>
    </row>
    <row r="906" spans="1:10" ht="15" thickBot="1" x14ac:dyDescent="0.25">
      <c r="A906" s="60"/>
      <c r="B906" s="60"/>
      <c r="C906" s="60"/>
      <c r="D906" s="60"/>
      <c r="E906" s="58"/>
      <c r="F906" s="59"/>
      <c r="G906" s="58"/>
      <c r="H906" s="58"/>
      <c r="I906" s="60" t="s">
        <v>28</v>
      </c>
      <c r="J906" s="61">
        <f>J905</f>
        <v>29.826048</v>
      </c>
    </row>
    <row r="907" spans="1:10" ht="15" x14ac:dyDescent="0.2">
      <c r="A907" s="71" t="s">
        <v>486</v>
      </c>
      <c r="B907" s="13" t="s">
        <v>5</v>
      </c>
      <c r="C907" s="71" t="s">
        <v>6</v>
      </c>
      <c r="D907" s="71" t="s">
        <v>7</v>
      </c>
      <c r="E907" s="108" t="s">
        <v>40</v>
      </c>
      <c r="F907" s="108"/>
      <c r="G907" s="14" t="s">
        <v>8</v>
      </c>
      <c r="H907" s="13" t="s">
        <v>9</v>
      </c>
      <c r="I907" s="13" t="s">
        <v>10</v>
      </c>
      <c r="J907" s="13" t="s">
        <v>11</v>
      </c>
    </row>
    <row r="908" spans="1:10" x14ac:dyDescent="0.2">
      <c r="A908" s="67" t="s">
        <v>39</v>
      </c>
      <c r="B908" s="12">
        <v>95673</v>
      </c>
      <c r="C908" s="67" t="s">
        <v>16</v>
      </c>
      <c r="D908" s="67" t="s">
        <v>487</v>
      </c>
      <c r="E908" s="109"/>
      <c r="F908" s="109"/>
      <c r="G908" s="49" t="s">
        <v>182</v>
      </c>
      <c r="H908" s="50">
        <v>1</v>
      </c>
      <c r="I908" s="48">
        <f>SUM(J909:J912)</f>
        <v>109.02000000000001</v>
      </c>
      <c r="J908" s="48">
        <f>I908</f>
        <v>109.02000000000001</v>
      </c>
    </row>
    <row r="909" spans="1:10" x14ac:dyDescent="0.2">
      <c r="A909" s="95" t="s">
        <v>42</v>
      </c>
      <c r="B909" s="20">
        <v>3148</v>
      </c>
      <c r="C909" s="95" t="s">
        <v>16</v>
      </c>
      <c r="D909" s="95" t="s">
        <v>488</v>
      </c>
      <c r="E909" s="107"/>
      <c r="F909" s="107"/>
      <c r="G909" s="53" t="s">
        <v>17</v>
      </c>
      <c r="H909" s="54">
        <v>1.5800000000000002E-2</v>
      </c>
      <c r="I909" s="47">
        <v>12.9</v>
      </c>
      <c r="J909" s="47">
        <f t="shared" ref="J909:J910" si="130">ROUND(H909*I909,2)</f>
        <v>0.2</v>
      </c>
    </row>
    <row r="910" spans="1:10" ht="38.25" x14ac:dyDescent="0.2">
      <c r="A910" s="95" t="s">
        <v>42</v>
      </c>
      <c r="B910" s="20">
        <v>12769</v>
      </c>
      <c r="C910" s="95" t="s">
        <v>16</v>
      </c>
      <c r="D910" s="95" t="s">
        <v>489</v>
      </c>
      <c r="E910" s="107"/>
      <c r="F910" s="107"/>
      <c r="G910" s="53" t="s">
        <v>17</v>
      </c>
      <c r="H910" s="54">
        <v>1</v>
      </c>
      <c r="I910" s="47">
        <v>90.5</v>
      </c>
      <c r="J910" s="47">
        <f t="shared" si="130"/>
        <v>90.5</v>
      </c>
    </row>
    <row r="911" spans="1:10" ht="25.5" x14ac:dyDescent="0.2">
      <c r="A911" s="68" t="s">
        <v>38</v>
      </c>
      <c r="B911" s="8">
        <v>88248</v>
      </c>
      <c r="C911" s="96" t="s">
        <v>16</v>
      </c>
      <c r="D911" s="96" t="s">
        <v>53</v>
      </c>
      <c r="E911" s="96"/>
      <c r="F911" s="96"/>
      <c r="G911" s="51" t="s">
        <v>34</v>
      </c>
      <c r="H911" s="52">
        <v>0.4546</v>
      </c>
      <c r="I911" s="46">
        <v>18.11</v>
      </c>
      <c r="J911" s="46">
        <f t="shared" ref="J911:J912" si="131">ROUND(H911*I911,2)</f>
        <v>8.23</v>
      </c>
    </row>
    <row r="912" spans="1:10" ht="25.5" x14ac:dyDescent="0.2">
      <c r="A912" s="68" t="s">
        <v>38</v>
      </c>
      <c r="B912" s="8">
        <v>88267</v>
      </c>
      <c r="C912" s="96" t="s">
        <v>16</v>
      </c>
      <c r="D912" s="96" t="s">
        <v>52</v>
      </c>
      <c r="E912" s="96"/>
      <c r="F912" s="96"/>
      <c r="G912" s="51" t="s">
        <v>34</v>
      </c>
      <c r="H912" s="52">
        <v>0.4546</v>
      </c>
      <c r="I912" s="46">
        <v>22.2</v>
      </c>
      <c r="J912" s="46">
        <f t="shared" si="131"/>
        <v>10.09</v>
      </c>
    </row>
    <row r="913" spans="1:10" x14ac:dyDescent="0.2">
      <c r="A913" s="69"/>
      <c r="B913" s="69"/>
      <c r="C913" s="69"/>
      <c r="D913" s="69"/>
      <c r="E913" s="69" t="s">
        <v>33</v>
      </c>
      <c r="F913" s="4">
        <f>SUM(J911:J912)*0.653</f>
        <v>11.962960000000001</v>
      </c>
      <c r="G913" s="69" t="s">
        <v>32</v>
      </c>
      <c r="H913" s="4">
        <v>0</v>
      </c>
      <c r="I913" s="69" t="s">
        <v>31</v>
      </c>
      <c r="J913" s="4">
        <f>F913</f>
        <v>11.962960000000001</v>
      </c>
    </row>
    <row r="914" spans="1:10" x14ac:dyDescent="0.2">
      <c r="A914" s="69"/>
      <c r="B914" s="69"/>
      <c r="C914" s="69"/>
      <c r="D914" s="69"/>
      <c r="E914" s="69" t="s">
        <v>30</v>
      </c>
      <c r="F914" s="4">
        <f>I908*0.2768</f>
        <v>30.176736000000002</v>
      </c>
      <c r="G914" s="69"/>
      <c r="H914" s="110" t="s">
        <v>29</v>
      </c>
      <c r="I914" s="110"/>
      <c r="J914" s="4">
        <f>F914+I908</f>
        <v>139.19673600000002</v>
      </c>
    </row>
    <row r="915" spans="1:10" ht="15" thickBot="1" x14ac:dyDescent="0.25">
      <c r="A915" s="60"/>
      <c r="B915" s="60"/>
      <c r="C915" s="60"/>
      <c r="D915" s="60"/>
      <c r="E915" s="58"/>
      <c r="F915" s="59"/>
      <c r="G915" s="58"/>
      <c r="H915" s="58"/>
      <c r="I915" s="60" t="s">
        <v>28</v>
      </c>
      <c r="J915" s="61">
        <f>J914</f>
        <v>139.19673600000002</v>
      </c>
    </row>
    <row r="916" spans="1:10" ht="15" x14ac:dyDescent="0.2">
      <c r="A916" s="71" t="s">
        <v>490</v>
      </c>
      <c r="B916" s="13" t="s">
        <v>5</v>
      </c>
      <c r="C916" s="71" t="s">
        <v>6</v>
      </c>
      <c r="D916" s="71" t="s">
        <v>7</v>
      </c>
      <c r="E916" s="108" t="s">
        <v>40</v>
      </c>
      <c r="F916" s="108"/>
      <c r="G916" s="14" t="s">
        <v>8</v>
      </c>
      <c r="H916" s="13" t="s">
        <v>9</v>
      </c>
      <c r="I916" s="13" t="s">
        <v>10</v>
      </c>
      <c r="J916" s="13" t="s">
        <v>11</v>
      </c>
    </row>
    <row r="917" spans="1:10" x14ac:dyDescent="0.2">
      <c r="A917" s="67" t="s">
        <v>39</v>
      </c>
      <c r="B917" s="12">
        <v>180446</v>
      </c>
      <c r="C917" s="67" t="s">
        <v>14</v>
      </c>
      <c r="D917" s="67" t="s">
        <v>491</v>
      </c>
      <c r="E917" s="109"/>
      <c r="F917" s="109"/>
      <c r="G917" s="49" t="s">
        <v>182</v>
      </c>
      <c r="H917" s="50">
        <v>1</v>
      </c>
      <c r="I917" s="48">
        <f>SUM(J918:J921)</f>
        <v>149.02000000000001</v>
      </c>
      <c r="J917" s="48">
        <f>I917</f>
        <v>149.02000000000001</v>
      </c>
    </row>
    <row r="918" spans="1:10" x14ac:dyDescent="0.2">
      <c r="A918" s="95" t="s">
        <v>42</v>
      </c>
      <c r="B918" s="20" t="s">
        <v>492</v>
      </c>
      <c r="C918" s="95" t="s">
        <v>14</v>
      </c>
      <c r="D918" s="95" t="s">
        <v>493</v>
      </c>
      <c r="E918" s="107"/>
      <c r="F918" s="107"/>
      <c r="G918" s="53" t="s">
        <v>17</v>
      </c>
      <c r="H918" s="54">
        <v>1</v>
      </c>
      <c r="I918" s="47">
        <v>127.2</v>
      </c>
      <c r="J918" s="47">
        <f t="shared" ref="J918:J921" si="132">ROUND(H918*I918,2)</f>
        <v>127.2</v>
      </c>
    </row>
    <row r="919" spans="1:10" s="37" customFormat="1" x14ac:dyDescent="0.2">
      <c r="A919" s="95" t="s">
        <v>42</v>
      </c>
      <c r="B919" s="20" t="s">
        <v>494</v>
      </c>
      <c r="C919" s="95" t="s">
        <v>14</v>
      </c>
      <c r="D919" s="95" t="s">
        <v>495</v>
      </c>
      <c r="E919" s="107"/>
      <c r="F919" s="107"/>
      <c r="G919" s="53" t="s">
        <v>18</v>
      </c>
      <c r="H919" s="54">
        <v>0.7</v>
      </c>
      <c r="I919" s="47">
        <v>0.4</v>
      </c>
      <c r="J919" s="47">
        <f t="shared" si="132"/>
        <v>0.28000000000000003</v>
      </c>
    </row>
    <row r="920" spans="1:10" ht="25.5" x14ac:dyDescent="0.2">
      <c r="A920" s="96" t="s">
        <v>38</v>
      </c>
      <c r="B920" s="8">
        <v>280008</v>
      </c>
      <c r="C920" s="96" t="s">
        <v>14</v>
      </c>
      <c r="D920" s="96" t="s">
        <v>53</v>
      </c>
      <c r="E920" s="96"/>
      <c r="F920" s="96"/>
      <c r="G920" s="51" t="s">
        <v>34</v>
      </c>
      <c r="H920" s="52">
        <v>0.54</v>
      </c>
      <c r="I920" s="46">
        <v>17.68</v>
      </c>
      <c r="J920" s="46">
        <f t="shared" si="132"/>
        <v>9.5500000000000007</v>
      </c>
    </row>
    <row r="921" spans="1:10" ht="25.5" x14ac:dyDescent="0.2">
      <c r="A921" s="96" t="s">
        <v>38</v>
      </c>
      <c r="B921" s="8">
        <v>280016</v>
      </c>
      <c r="C921" s="96" t="s">
        <v>14</v>
      </c>
      <c r="D921" s="96" t="s">
        <v>52</v>
      </c>
      <c r="E921" s="96"/>
      <c r="F921" s="96"/>
      <c r="G921" s="51" t="s">
        <v>34</v>
      </c>
      <c r="H921" s="52">
        <v>0.54</v>
      </c>
      <c r="I921" s="46">
        <v>22.21</v>
      </c>
      <c r="J921" s="46">
        <f t="shared" si="132"/>
        <v>11.99</v>
      </c>
    </row>
    <row r="922" spans="1:10" x14ac:dyDescent="0.2">
      <c r="A922" s="69"/>
      <c r="B922" s="69"/>
      <c r="C922" s="69"/>
      <c r="D922" s="69"/>
      <c r="E922" s="69" t="s">
        <v>33</v>
      </c>
      <c r="F922" s="4">
        <f>SUM(J920:J921)*0.653</f>
        <v>14.065619999999999</v>
      </c>
      <c r="G922" s="69" t="s">
        <v>32</v>
      </c>
      <c r="H922" s="4">
        <v>0</v>
      </c>
      <c r="I922" s="69" t="s">
        <v>31</v>
      </c>
      <c r="J922" s="4">
        <f>F922</f>
        <v>14.065619999999999</v>
      </c>
    </row>
    <row r="923" spans="1:10" x14ac:dyDescent="0.2">
      <c r="A923" s="69"/>
      <c r="B923" s="69"/>
      <c r="C923" s="69"/>
      <c r="D923" s="69"/>
      <c r="E923" s="69" t="s">
        <v>30</v>
      </c>
      <c r="F923" s="4">
        <f>I917*0.2768</f>
        <v>41.248736000000001</v>
      </c>
      <c r="G923" s="69"/>
      <c r="H923" s="110" t="s">
        <v>29</v>
      </c>
      <c r="I923" s="110"/>
      <c r="J923" s="4">
        <f>F923+I917</f>
        <v>190.26873600000002</v>
      </c>
    </row>
    <row r="924" spans="1:10" ht="15" thickBot="1" x14ac:dyDescent="0.25">
      <c r="A924" s="60"/>
      <c r="B924" s="60"/>
      <c r="C924" s="60"/>
      <c r="D924" s="60"/>
      <c r="E924" s="58"/>
      <c r="F924" s="59"/>
      <c r="G924" s="58"/>
      <c r="H924" s="58"/>
      <c r="I924" s="60" t="s">
        <v>28</v>
      </c>
      <c r="J924" s="61">
        <f>J923</f>
        <v>190.26873600000002</v>
      </c>
    </row>
    <row r="925" spans="1:10" ht="15" x14ac:dyDescent="0.2">
      <c r="A925" s="71" t="s">
        <v>496</v>
      </c>
      <c r="B925" s="13" t="s">
        <v>5</v>
      </c>
      <c r="C925" s="71" t="s">
        <v>6</v>
      </c>
      <c r="D925" s="71" t="s">
        <v>7</v>
      </c>
      <c r="E925" s="108" t="s">
        <v>40</v>
      </c>
      <c r="F925" s="108"/>
      <c r="G925" s="14" t="s">
        <v>8</v>
      </c>
      <c r="H925" s="13" t="s">
        <v>9</v>
      </c>
      <c r="I925" s="13" t="s">
        <v>10</v>
      </c>
      <c r="J925" s="13" t="s">
        <v>11</v>
      </c>
    </row>
    <row r="926" spans="1:10" x14ac:dyDescent="0.2">
      <c r="A926" s="67" t="s">
        <v>39</v>
      </c>
      <c r="B926" s="12">
        <v>180444</v>
      </c>
      <c r="C926" s="67" t="s">
        <v>14</v>
      </c>
      <c r="D926" s="67" t="s">
        <v>497</v>
      </c>
      <c r="E926" s="109"/>
      <c r="F926" s="109"/>
      <c r="G926" s="49" t="s">
        <v>182</v>
      </c>
      <c r="H926" s="50">
        <v>1</v>
      </c>
      <c r="I926" s="48">
        <f>SUM(J927:J930)</f>
        <v>121.75999999999999</v>
      </c>
      <c r="J926" s="48">
        <f>I926</f>
        <v>121.75999999999999</v>
      </c>
    </row>
    <row r="927" spans="1:10" x14ac:dyDescent="0.2">
      <c r="A927" s="95" t="s">
        <v>42</v>
      </c>
      <c r="B927" s="20" t="s">
        <v>498</v>
      </c>
      <c r="C927" s="95" t="s">
        <v>14</v>
      </c>
      <c r="D927" s="95" t="s">
        <v>499</v>
      </c>
      <c r="E927" s="107"/>
      <c r="F927" s="107"/>
      <c r="G927" s="53" t="s">
        <v>17</v>
      </c>
      <c r="H927" s="54">
        <v>1</v>
      </c>
      <c r="I927" s="47">
        <v>99.9</v>
      </c>
      <c r="J927" s="47">
        <f t="shared" ref="J927:J930" si="133">ROUND(H927*I927,2)</f>
        <v>99.9</v>
      </c>
    </row>
    <row r="928" spans="1:10" s="37" customFormat="1" x14ac:dyDescent="0.2">
      <c r="A928" s="95" t="s">
        <v>42</v>
      </c>
      <c r="B928" s="20" t="s">
        <v>494</v>
      </c>
      <c r="C928" s="95" t="s">
        <v>14</v>
      </c>
      <c r="D928" s="95" t="s">
        <v>495</v>
      </c>
      <c r="E928" s="107"/>
      <c r="F928" s="107"/>
      <c r="G928" s="53" t="s">
        <v>18</v>
      </c>
      <c r="H928" s="54">
        <v>0.8</v>
      </c>
      <c r="I928" s="47">
        <v>0.4</v>
      </c>
      <c r="J928" s="47">
        <f t="shared" si="133"/>
        <v>0.32</v>
      </c>
    </row>
    <row r="929" spans="1:10" ht="25.5" x14ac:dyDescent="0.2">
      <c r="A929" s="96" t="s">
        <v>38</v>
      </c>
      <c r="B929" s="8">
        <v>280008</v>
      </c>
      <c r="C929" s="96" t="s">
        <v>14</v>
      </c>
      <c r="D929" s="96" t="s">
        <v>53</v>
      </c>
      <c r="E929" s="96"/>
      <c r="F929" s="96"/>
      <c r="G929" s="51" t="s">
        <v>34</v>
      </c>
      <c r="H929" s="52">
        <v>0.54</v>
      </c>
      <c r="I929" s="46">
        <v>17.68</v>
      </c>
      <c r="J929" s="46">
        <f t="shared" si="133"/>
        <v>9.5500000000000007</v>
      </c>
    </row>
    <row r="930" spans="1:10" ht="25.5" x14ac:dyDescent="0.2">
      <c r="A930" s="96" t="s">
        <v>38</v>
      </c>
      <c r="B930" s="8">
        <v>280016</v>
      </c>
      <c r="C930" s="96" t="s">
        <v>14</v>
      </c>
      <c r="D930" s="96" t="s">
        <v>52</v>
      </c>
      <c r="E930" s="96"/>
      <c r="F930" s="96"/>
      <c r="G930" s="51" t="s">
        <v>34</v>
      </c>
      <c r="H930" s="52">
        <v>0.54</v>
      </c>
      <c r="I930" s="46">
        <v>22.21</v>
      </c>
      <c r="J930" s="46">
        <f t="shared" si="133"/>
        <v>11.99</v>
      </c>
    </row>
    <row r="931" spans="1:10" x14ac:dyDescent="0.2">
      <c r="A931" s="69"/>
      <c r="B931" s="69"/>
      <c r="C931" s="69"/>
      <c r="D931" s="69"/>
      <c r="E931" s="69" t="s">
        <v>33</v>
      </c>
      <c r="F931" s="4">
        <f>SUM(J929:J930)*0.653</f>
        <v>14.065619999999999</v>
      </c>
      <c r="G931" s="69" t="s">
        <v>32</v>
      </c>
      <c r="H931" s="4">
        <v>0</v>
      </c>
      <c r="I931" s="69" t="s">
        <v>31</v>
      </c>
      <c r="J931" s="4">
        <f>F931</f>
        <v>14.065619999999999</v>
      </c>
    </row>
    <row r="932" spans="1:10" x14ac:dyDescent="0.2">
      <c r="A932" s="69"/>
      <c r="B932" s="69"/>
      <c r="C932" s="69"/>
      <c r="D932" s="69"/>
      <c r="E932" s="69" t="s">
        <v>30</v>
      </c>
      <c r="F932" s="4">
        <f>I926*0.2768</f>
        <v>33.703167999999998</v>
      </c>
      <c r="G932" s="69"/>
      <c r="H932" s="110" t="s">
        <v>29</v>
      </c>
      <c r="I932" s="110"/>
      <c r="J932" s="4">
        <f>F932+I926</f>
        <v>155.463168</v>
      </c>
    </row>
    <row r="933" spans="1:10" ht="15" thickBot="1" x14ac:dyDescent="0.25">
      <c r="A933" s="60"/>
      <c r="B933" s="60"/>
      <c r="C933" s="60"/>
      <c r="D933" s="60"/>
      <c r="E933" s="58"/>
      <c r="F933" s="59"/>
      <c r="G933" s="58"/>
      <c r="H933" s="58"/>
      <c r="I933" s="60" t="s">
        <v>28</v>
      </c>
      <c r="J933" s="61">
        <f>J932</f>
        <v>155.463168</v>
      </c>
    </row>
    <row r="934" spans="1:10" x14ac:dyDescent="0.2">
      <c r="A934" s="23"/>
      <c r="B934" s="23"/>
      <c r="C934" s="23"/>
      <c r="D934" s="23" t="s">
        <v>500</v>
      </c>
      <c r="E934" s="70"/>
      <c r="F934" s="117"/>
      <c r="G934" s="117"/>
      <c r="H934" s="18"/>
      <c r="I934" s="70"/>
      <c r="J934" s="16"/>
    </row>
    <row r="935" spans="1:10" ht="15" x14ac:dyDescent="0.2">
      <c r="A935" s="71" t="s">
        <v>501</v>
      </c>
      <c r="B935" s="13" t="s">
        <v>5</v>
      </c>
      <c r="C935" s="71" t="s">
        <v>6</v>
      </c>
      <c r="D935" s="71" t="s">
        <v>7</v>
      </c>
      <c r="E935" s="108" t="s">
        <v>40</v>
      </c>
      <c r="F935" s="108"/>
      <c r="G935" s="14" t="s">
        <v>8</v>
      </c>
      <c r="H935" s="13" t="s">
        <v>9</v>
      </c>
      <c r="I935" s="13" t="s">
        <v>10</v>
      </c>
      <c r="J935" s="13" t="s">
        <v>11</v>
      </c>
    </row>
    <row r="936" spans="1:10" x14ac:dyDescent="0.2">
      <c r="A936" s="67" t="s">
        <v>39</v>
      </c>
      <c r="B936" s="12">
        <v>86888</v>
      </c>
      <c r="C936" s="67" t="s">
        <v>16</v>
      </c>
      <c r="D936" s="67" t="s">
        <v>502</v>
      </c>
      <c r="E936" s="109"/>
      <c r="F936" s="109"/>
      <c r="G936" s="49" t="s">
        <v>182</v>
      </c>
      <c r="H936" s="50">
        <v>1</v>
      </c>
      <c r="I936" s="48">
        <f>SUM(J937:J942)</f>
        <v>430.21</v>
      </c>
      <c r="J936" s="48">
        <f>I936</f>
        <v>430.21</v>
      </c>
    </row>
    <row r="937" spans="1:10" ht="38.25" x14ac:dyDescent="0.2">
      <c r="A937" s="95" t="s">
        <v>42</v>
      </c>
      <c r="B937" s="20">
        <v>4384</v>
      </c>
      <c r="C937" s="95" t="s">
        <v>16</v>
      </c>
      <c r="D937" s="95" t="s">
        <v>503</v>
      </c>
      <c r="E937" s="107"/>
      <c r="F937" s="107"/>
      <c r="G937" s="53" t="s">
        <v>17</v>
      </c>
      <c r="H937" s="54">
        <v>2</v>
      </c>
      <c r="I937" s="47">
        <v>25.04</v>
      </c>
      <c r="J937" s="47">
        <f t="shared" ref="J937:J942" si="134">ROUND(H937*I937,2)</f>
        <v>50.08</v>
      </c>
    </row>
    <row r="938" spans="1:10" s="37" customFormat="1" ht="25.5" x14ac:dyDescent="0.2">
      <c r="A938" s="95" t="s">
        <v>42</v>
      </c>
      <c r="B938" s="20">
        <v>6138</v>
      </c>
      <c r="C938" s="95" t="s">
        <v>16</v>
      </c>
      <c r="D938" s="95" t="s">
        <v>504</v>
      </c>
      <c r="E938" s="107"/>
      <c r="F938" s="107"/>
      <c r="G938" s="53" t="s">
        <v>17</v>
      </c>
      <c r="H938" s="54">
        <v>1</v>
      </c>
      <c r="I938" s="47">
        <v>12.12</v>
      </c>
      <c r="J938" s="47">
        <f t="shared" si="134"/>
        <v>12.12</v>
      </c>
    </row>
    <row r="939" spans="1:10" s="37" customFormat="1" ht="25.5" x14ac:dyDescent="0.2">
      <c r="A939" s="95" t="s">
        <v>42</v>
      </c>
      <c r="B939" s="20">
        <v>10422</v>
      </c>
      <c r="C939" s="95" t="s">
        <v>16</v>
      </c>
      <c r="D939" s="95" t="s">
        <v>505</v>
      </c>
      <c r="E939" s="107"/>
      <c r="F939" s="107"/>
      <c r="G939" s="53" t="s">
        <v>17</v>
      </c>
      <c r="H939" s="54">
        <v>1</v>
      </c>
      <c r="I939" s="47">
        <v>334.59</v>
      </c>
      <c r="J939" s="47">
        <f t="shared" si="134"/>
        <v>334.59</v>
      </c>
    </row>
    <row r="940" spans="1:10" s="37" customFormat="1" x14ac:dyDescent="0.2">
      <c r="A940" s="95" t="s">
        <v>42</v>
      </c>
      <c r="B940" s="20">
        <v>37329</v>
      </c>
      <c r="C940" s="95" t="s">
        <v>16</v>
      </c>
      <c r="D940" s="95" t="s">
        <v>506</v>
      </c>
      <c r="E940" s="107"/>
      <c r="F940" s="107"/>
      <c r="G940" s="53" t="s">
        <v>21</v>
      </c>
      <c r="H940" s="54">
        <v>8.8099999999999998E-2</v>
      </c>
      <c r="I940" s="47">
        <v>92.75</v>
      </c>
      <c r="J940" s="47">
        <f t="shared" si="134"/>
        <v>8.17</v>
      </c>
    </row>
    <row r="941" spans="1:10" ht="25.5" x14ac:dyDescent="0.2">
      <c r="A941" s="96" t="s">
        <v>38</v>
      </c>
      <c r="B941" s="8">
        <v>88316</v>
      </c>
      <c r="C941" s="96" t="s">
        <v>16</v>
      </c>
      <c r="D941" s="96" t="s">
        <v>36</v>
      </c>
      <c r="E941" s="96"/>
      <c r="F941" s="96"/>
      <c r="G941" s="51" t="s">
        <v>34</v>
      </c>
      <c r="H941" s="52">
        <v>0.43840000000000001</v>
      </c>
      <c r="I941" s="46">
        <v>18.16</v>
      </c>
      <c r="J941" s="46">
        <f t="shared" si="134"/>
        <v>7.96</v>
      </c>
    </row>
    <row r="942" spans="1:10" ht="25.5" x14ac:dyDescent="0.2">
      <c r="A942" s="96" t="s">
        <v>38</v>
      </c>
      <c r="B942" s="8">
        <v>88267</v>
      </c>
      <c r="C942" s="96" t="s">
        <v>16</v>
      </c>
      <c r="D942" s="96" t="s">
        <v>52</v>
      </c>
      <c r="E942" s="96"/>
      <c r="F942" s="96"/>
      <c r="G942" s="51" t="s">
        <v>34</v>
      </c>
      <c r="H942" s="52">
        <v>0.77900000000000003</v>
      </c>
      <c r="I942" s="46">
        <v>22.2</v>
      </c>
      <c r="J942" s="46">
        <f t="shared" si="134"/>
        <v>17.29</v>
      </c>
    </row>
    <row r="943" spans="1:10" x14ac:dyDescent="0.2">
      <c r="A943" s="69"/>
      <c r="B943" s="69"/>
      <c r="C943" s="69"/>
      <c r="D943" s="69"/>
      <c r="E943" s="69" t="s">
        <v>33</v>
      </c>
      <c r="F943" s="4">
        <f>SUM(J941:J942)*0.653</f>
        <v>16.488250000000001</v>
      </c>
      <c r="G943" s="69" t="s">
        <v>32</v>
      </c>
      <c r="H943" s="4">
        <v>0</v>
      </c>
      <c r="I943" s="69" t="s">
        <v>31</v>
      </c>
      <c r="J943" s="4">
        <f>F943</f>
        <v>16.488250000000001</v>
      </c>
    </row>
    <row r="944" spans="1:10" x14ac:dyDescent="0.2">
      <c r="A944" s="69"/>
      <c r="B944" s="69"/>
      <c r="C944" s="69"/>
      <c r="D944" s="69"/>
      <c r="E944" s="69" t="s">
        <v>30</v>
      </c>
      <c r="F944" s="4">
        <f>I936*0.2768</f>
        <v>119.082128</v>
      </c>
      <c r="G944" s="69"/>
      <c r="H944" s="110" t="s">
        <v>29</v>
      </c>
      <c r="I944" s="110"/>
      <c r="J944" s="4">
        <f>F944+I936</f>
        <v>549.29212799999993</v>
      </c>
    </row>
    <row r="945" spans="1:10" ht="15" thickBot="1" x14ac:dyDescent="0.25">
      <c r="A945" s="60"/>
      <c r="B945" s="60"/>
      <c r="C945" s="60"/>
      <c r="D945" s="60"/>
      <c r="E945" s="58"/>
      <c r="F945" s="59"/>
      <c r="G945" s="58"/>
      <c r="H945" s="58"/>
      <c r="I945" s="60" t="s">
        <v>28</v>
      </c>
      <c r="J945" s="61">
        <f>J944</f>
        <v>549.29212799999993</v>
      </c>
    </row>
    <row r="946" spans="1:10" ht="15" x14ac:dyDescent="0.2">
      <c r="A946" s="71" t="s">
        <v>507</v>
      </c>
      <c r="B946" s="13" t="s">
        <v>5</v>
      </c>
      <c r="C946" s="71" t="s">
        <v>6</v>
      </c>
      <c r="D946" s="71" t="s">
        <v>7</v>
      </c>
      <c r="E946" s="108" t="s">
        <v>40</v>
      </c>
      <c r="F946" s="108"/>
      <c r="G946" s="14" t="s">
        <v>8</v>
      </c>
      <c r="H946" s="13" t="s">
        <v>9</v>
      </c>
      <c r="I946" s="13" t="s">
        <v>10</v>
      </c>
      <c r="J946" s="13" t="s">
        <v>11</v>
      </c>
    </row>
    <row r="947" spans="1:10" x14ac:dyDescent="0.2">
      <c r="A947" s="67" t="s">
        <v>39</v>
      </c>
      <c r="B947" s="12">
        <v>86942</v>
      </c>
      <c r="C947" s="67" t="s">
        <v>16</v>
      </c>
      <c r="D947" s="67" t="s">
        <v>508</v>
      </c>
      <c r="E947" s="109"/>
      <c r="F947" s="109"/>
      <c r="G947" s="49" t="s">
        <v>182</v>
      </c>
      <c r="H947" s="50">
        <v>1</v>
      </c>
      <c r="I947" s="48">
        <f>SUM(J948:J952)</f>
        <v>232.11</v>
      </c>
      <c r="J947" s="48">
        <f>I947</f>
        <v>232.11</v>
      </c>
    </row>
    <row r="948" spans="1:10" s="37" customFormat="1" ht="25.5" x14ac:dyDescent="0.2">
      <c r="A948" s="96" t="s">
        <v>38</v>
      </c>
      <c r="B948" s="8">
        <v>86879</v>
      </c>
      <c r="C948" s="96" t="s">
        <v>16</v>
      </c>
      <c r="D948" s="96" t="s">
        <v>509</v>
      </c>
      <c r="E948" s="96"/>
      <c r="F948" s="96"/>
      <c r="G948" s="51" t="s">
        <v>17</v>
      </c>
      <c r="H948" s="52">
        <v>1</v>
      </c>
      <c r="I948" s="46">
        <v>9.42</v>
      </c>
      <c r="J948" s="46">
        <f t="shared" ref="J948:J952" si="135">ROUND(H948*I948,2)</f>
        <v>9.42</v>
      </c>
    </row>
    <row r="949" spans="1:10" s="37" customFormat="1" ht="25.5" x14ac:dyDescent="0.2">
      <c r="A949" s="96" t="s">
        <v>38</v>
      </c>
      <c r="B949" s="8">
        <v>86882</v>
      </c>
      <c r="C949" s="96" t="s">
        <v>16</v>
      </c>
      <c r="D949" s="96" t="s">
        <v>510</v>
      </c>
      <c r="E949" s="96"/>
      <c r="F949" s="96"/>
      <c r="G949" s="51" t="s">
        <v>17</v>
      </c>
      <c r="H949" s="52">
        <v>1</v>
      </c>
      <c r="I949" s="46">
        <v>23.14</v>
      </c>
      <c r="J949" s="46">
        <f t="shared" si="135"/>
        <v>23.14</v>
      </c>
    </row>
    <row r="950" spans="1:10" s="37" customFormat="1" ht="25.5" x14ac:dyDescent="0.2">
      <c r="A950" s="96" t="s">
        <v>38</v>
      </c>
      <c r="B950" s="8">
        <v>86884</v>
      </c>
      <c r="C950" s="96" t="s">
        <v>16</v>
      </c>
      <c r="D950" s="96" t="s">
        <v>511</v>
      </c>
      <c r="E950" s="96"/>
      <c r="F950" s="96"/>
      <c r="G950" s="51" t="s">
        <v>17</v>
      </c>
      <c r="H950" s="52">
        <v>1</v>
      </c>
      <c r="I950" s="46">
        <v>10.37</v>
      </c>
      <c r="J950" s="46">
        <f t="shared" si="135"/>
        <v>10.37</v>
      </c>
    </row>
    <row r="951" spans="1:10" ht="25.5" x14ac:dyDescent="0.2">
      <c r="A951" s="68" t="s">
        <v>38</v>
      </c>
      <c r="B951" s="8">
        <v>86904</v>
      </c>
      <c r="C951" s="96" t="s">
        <v>16</v>
      </c>
      <c r="D951" s="96" t="s">
        <v>512</v>
      </c>
      <c r="E951" s="68"/>
      <c r="F951" s="68"/>
      <c r="G951" s="51" t="s">
        <v>17</v>
      </c>
      <c r="H951" s="52">
        <v>1</v>
      </c>
      <c r="I951" s="46">
        <v>132.97999999999999</v>
      </c>
      <c r="J951" s="46">
        <f t="shared" si="135"/>
        <v>132.97999999999999</v>
      </c>
    </row>
    <row r="952" spans="1:10" ht="25.5" x14ac:dyDescent="0.2">
      <c r="A952" s="68" t="s">
        <v>38</v>
      </c>
      <c r="B952" s="8">
        <v>86906</v>
      </c>
      <c r="C952" s="96" t="s">
        <v>16</v>
      </c>
      <c r="D952" s="96" t="s">
        <v>513</v>
      </c>
      <c r="E952" s="68"/>
      <c r="F952" s="68"/>
      <c r="G952" s="51" t="s">
        <v>17</v>
      </c>
      <c r="H952" s="52">
        <v>1</v>
      </c>
      <c r="I952" s="46">
        <v>56.2</v>
      </c>
      <c r="J952" s="46">
        <f t="shared" si="135"/>
        <v>56.2</v>
      </c>
    </row>
    <row r="953" spans="1:10" x14ac:dyDescent="0.2">
      <c r="A953" s="69"/>
      <c r="B953" s="69"/>
      <c r="C953" s="69"/>
      <c r="D953" s="69"/>
      <c r="E953" s="69" t="s">
        <v>33</v>
      </c>
      <c r="F953" s="4">
        <f>SUM(J951:J952)*0.653</f>
        <v>123.53454000000001</v>
      </c>
      <c r="G953" s="69" t="s">
        <v>32</v>
      </c>
      <c r="H953" s="4">
        <v>0</v>
      </c>
      <c r="I953" s="69" t="s">
        <v>31</v>
      </c>
      <c r="J953" s="4">
        <f>F953</f>
        <v>123.53454000000001</v>
      </c>
    </row>
    <row r="954" spans="1:10" x14ac:dyDescent="0.2">
      <c r="A954" s="69"/>
      <c r="B954" s="69"/>
      <c r="C954" s="69"/>
      <c r="D954" s="69"/>
      <c r="E954" s="69" t="s">
        <v>30</v>
      </c>
      <c r="F954" s="4">
        <f>I947*0.2768</f>
        <v>64.248047999999997</v>
      </c>
      <c r="G954" s="69"/>
      <c r="H954" s="110" t="s">
        <v>29</v>
      </c>
      <c r="I954" s="110"/>
      <c r="J954" s="4">
        <f>F954+I947</f>
        <v>296.358048</v>
      </c>
    </row>
    <row r="955" spans="1:10" ht="15" thickBot="1" x14ac:dyDescent="0.25">
      <c r="A955" s="60"/>
      <c r="B955" s="60"/>
      <c r="C955" s="60"/>
      <c r="D955" s="60"/>
      <c r="E955" s="58"/>
      <c r="F955" s="59"/>
      <c r="G955" s="58"/>
      <c r="H955" s="58"/>
      <c r="I955" s="60" t="s">
        <v>28</v>
      </c>
      <c r="J955" s="61">
        <f>J954</f>
        <v>296.358048</v>
      </c>
    </row>
    <row r="956" spans="1:10" ht="15" x14ac:dyDescent="0.2">
      <c r="A956" s="71" t="s">
        <v>514</v>
      </c>
      <c r="B956" s="13" t="s">
        <v>5</v>
      </c>
      <c r="C956" s="71" t="s">
        <v>6</v>
      </c>
      <c r="D956" s="71" t="s">
        <v>7</v>
      </c>
      <c r="E956" s="108" t="s">
        <v>40</v>
      </c>
      <c r="F956" s="108"/>
      <c r="G956" s="14" t="s">
        <v>8</v>
      </c>
      <c r="H956" s="13" t="s">
        <v>9</v>
      </c>
      <c r="I956" s="13" t="s">
        <v>10</v>
      </c>
      <c r="J956" s="13" t="s">
        <v>11</v>
      </c>
    </row>
    <row r="957" spans="1:10" x14ac:dyDescent="0.2">
      <c r="A957" s="67" t="s">
        <v>39</v>
      </c>
      <c r="B957" s="12">
        <v>86933</v>
      </c>
      <c r="C957" s="67" t="s">
        <v>16</v>
      </c>
      <c r="D957" s="67" t="s">
        <v>515</v>
      </c>
      <c r="E957" s="109"/>
      <c r="F957" s="109"/>
      <c r="G957" s="49" t="s">
        <v>182</v>
      </c>
      <c r="H957" s="50">
        <v>1</v>
      </c>
      <c r="I957" s="48">
        <f>SUM(J958:J961)</f>
        <v>378.44999999999993</v>
      </c>
      <c r="J957" s="48">
        <f>I957</f>
        <v>378.44999999999993</v>
      </c>
    </row>
    <row r="958" spans="1:10" ht="25.5" x14ac:dyDescent="0.2">
      <c r="A958" s="96" t="s">
        <v>38</v>
      </c>
      <c r="B958" s="8">
        <v>86880</v>
      </c>
      <c r="C958" s="96" t="s">
        <v>16</v>
      </c>
      <c r="D958" s="96" t="s">
        <v>516</v>
      </c>
      <c r="E958" s="96"/>
      <c r="F958" s="96"/>
      <c r="G958" s="51" t="s">
        <v>17</v>
      </c>
      <c r="H958" s="52">
        <v>1</v>
      </c>
      <c r="I958" s="46">
        <v>27.64</v>
      </c>
      <c r="J958" s="46">
        <f t="shared" ref="J958:J960" si="136">ROUND(H958*I958,2)</f>
        <v>27.64</v>
      </c>
    </row>
    <row r="959" spans="1:10" s="37" customFormat="1" ht="25.5" x14ac:dyDescent="0.2">
      <c r="A959" s="96" t="s">
        <v>38</v>
      </c>
      <c r="B959" s="8">
        <v>86882</v>
      </c>
      <c r="C959" s="96" t="s">
        <v>16</v>
      </c>
      <c r="D959" s="96" t="s">
        <v>510</v>
      </c>
      <c r="E959" s="96"/>
      <c r="F959" s="96"/>
      <c r="G959" s="51" t="s">
        <v>17</v>
      </c>
      <c r="H959" s="52">
        <v>1</v>
      </c>
      <c r="I959" s="46">
        <v>23.14</v>
      </c>
      <c r="J959" s="46">
        <f t="shared" si="136"/>
        <v>23.14</v>
      </c>
    </row>
    <row r="960" spans="1:10" ht="25.5" x14ac:dyDescent="0.2">
      <c r="A960" s="96" t="s">
        <v>38</v>
      </c>
      <c r="B960" s="8">
        <v>86894</v>
      </c>
      <c r="C960" s="96" t="s">
        <v>16</v>
      </c>
      <c r="D960" s="96" t="s">
        <v>517</v>
      </c>
      <c r="E960" s="96"/>
      <c r="F960" s="96"/>
      <c r="G960" s="51" t="s">
        <v>17</v>
      </c>
      <c r="H960" s="52">
        <v>1</v>
      </c>
      <c r="I960" s="46">
        <v>261.89999999999998</v>
      </c>
      <c r="J960" s="46">
        <f t="shared" si="136"/>
        <v>261.89999999999998</v>
      </c>
    </row>
    <row r="961" spans="1:10" ht="38.25" x14ac:dyDescent="0.2">
      <c r="A961" s="68" t="s">
        <v>38</v>
      </c>
      <c r="B961" s="8">
        <v>86911</v>
      </c>
      <c r="C961" s="68" t="s">
        <v>14</v>
      </c>
      <c r="D961" s="96" t="s">
        <v>518</v>
      </c>
      <c r="E961" s="68"/>
      <c r="F961" s="68"/>
      <c r="G961" s="51" t="s">
        <v>17</v>
      </c>
      <c r="H961" s="52">
        <v>1</v>
      </c>
      <c r="I961" s="46">
        <v>65.77</v>
      </c>
      <c r="J961" s="46">
        <f t="shared" ref="J961" si="137">ROUND(H961*I961,2)</f>
        <v>65.77</v>
      </c>
    </row>
    <row r="962" spans="1:10" x14ac:dyDescent="0.2">
      <c r="A962" s="69"/>
      <c r="B962" s="69"/>
      <c r="C962" s="69"/>
      <c r="D962" s="69"/>
      <c r="E962" s="69" t="s">
        <v>33</v>
      </c>
      <c r="F962" s="4">
        <f>SUM(J960:J961)*0.653</f>
        <v>213.96850999999998</v>
      </c>
      <c r="G962" s="69" t="s">
        <v>32</v>
      </c>
      <c r="H962" s="4">
        <v>0</v>
      </c>
      <c r="I962" s="69" t="s">
        <v>31</v>
      </c>
      <c r="J962" s="4">
        <f>F962</f>
        <v>213.96850999999998</v>
      </c>
    </row>
    <row r="963" spans="1:10" x14ac:dyDescent="0.2">
      <c r="A963" s="69"/>
      <c r="B963" s="69"/>
      <c r="C963" s="69"/>
      <c r="D963" s="69"/>
      <c r="E963" s="69" t="s">
        <v>30</v>
      </c>
      <c r="F963" s="4">
        <f>I957*0.2768</f>
        <v>104.75495999999998</v>
      </c>
      <c r="G963" s="69"/>
      <c r="H963" s="110" t="s">
        <v>29</v>
      </c>
      <c r="I963" s="110"/>
      <c r="J963" s="4">
        <f>F963+I957</f>
        <v>483.20495999999991</v>
      </c>
    </row>
    <row r="964" spans="1:10" ht="15" thickBot="1" x14ac:dyDescent="0.25">
      <c r="A964" s="60"/>
      <c r="B964" s="60"/>
      <c r="C964" s="60"/>
      <c r="D964" s="60"/>
      <c r="E964" s="58"/>
      <c r="F964" s="59"/>
      <c r="G964" s="58"/>
      <c r="H964" s="58"/>
      <c r="I964" s="60" t="s">
        <v>28</v>
      </c>
      <c r="J964" s="61">
        <f>J963</f>
        <v>483.20495999999991</v>
      </c>
    </row>
    <row r="965" spans="1:10" ht="15" x14ac:dyDescent="0.2">
      <c r="A965" s="71" t="s">
        <v>519</v>
      </c>
      <c r="B965" s="13" t="s">
        <v>5</v>
      </c>
      <c r="C965" s="71" t="s">
        <v>6</v>
      </c>
      <c r="D965" s="71" t="s">
        <v>7</v>
      </c>
      <c r="E965" s="108" t="s">
        <v>40</v>
      </c>
      <c r="F965" s="108"/>
      <c r="G965" s="14" t="s">
        <v>8</v>
      </c>
      <c r="H965" s="13" t="s">
        <v>9</v>
      </c>
      <c r="I965" s="13" t="s">
        <v>10</v>
      </c>
      <c r="J965" s="13" t="s">
        <v>11</v>
      </c>
    </row>
    <row r="966" spans="1:10" x14ac:dyDescent="0.2">
      <c r="A966" s="67" t="s">
        <v>39</v>
      </c>
      <c r="B966" s="12">
        <v>86911</v>
      </c>
      <c r="C966" s="67" t="s">
        <v>16</v>
      </c>
      <c r="D966" s="67" t="s">
        <v>520</v>
      </c>
      <c r="E966" s="109"/>
      <c r="F966" s="109"/>
      <c r="G966" s="49" t="s">
        <v>182</v>
      </c>
      <c r="H966" s="50">
        <v>1</v>
      </c>
      <c r="I966" s="48">
        <f>SUM(J967:J970)</f>
        <v>65.77</v>
      </c>
      <c r="J966" s="48">
        <f>I966</f>
        <v>65.77</v>
      </c>
    </row>
    <row r="967" spans="1:10" x14ac:dyDescent="0.2">
      <c r="A967" s="95" t="s">
        <v>42</v>
      </c>
      <c r="B967" s="20">
        <v>3146</v>
      </c>
      <c r="C967" s="95" t="s">
        <v>16</v>
      </c>
      <c r="D967" s="95" t="s">
        <v>521</v>
      </c>
      <c r="E967" s="107"/>
      <c r="F967" s="107"/>
      <c r="G967" s="53" t="s">
        <v>17</v>
      </c>
      <c r="H967" s="54">
        <v>2.1000000000000001E-2</v>
      </c>
      <c r="I967" s="47">
        <v>3.5</v>
      </c>
      <c r="J967" s="47">
        <f t="shared" ref="J967:J970" si="138">ROUND(H967*I967,2)</f>
        <v>7.0000000000000007E-2</v>
      </c>
    </row>
    <row r="968" spans="1:10" s="37" customFormat="1" ht="38.25" x14ac:dyDescent="0.2">
      <c r="A968" s="95" t="s">
        <v>42</v>
      </c>
      <c r="B968" s="20">
        <v>13416</v>
      </c>
      <c r="C968" s="95" t="s">
        <v>16</v>
      </c>
      <c r="D968" s="95" t="s">
        <v>522</v>
      </c>
      <c r="E968" s="107"/>
      <c r="F968" s="107"/>
      <c r="G968" s="53" t="s">
        <v>17</v>
      </c>
      <c r="H968" s="54">
        <v>1</v>
      </c>
      <c r="I968" s="47">
        <v>62.46</v>
      </c>
      <c r="J968" s="47">
        <f t="shared" si="138"/>
        <v>62.46</v>
      </c>
    </row>
    <row r="969" spans="1:10" ht="25.5" x14ac:dyDescent="0.2">
      <c r="A969" s="96" t="s">
        <v>38</v>
      </c>
      <c r="B969" s="8">
        <v>88316</v>
      </c>
      <c r="C969" s="96" t="s">
        <v>16</v>
      </c>
      <c r="D969" s="96" t="s">
        <v>36</v>
      </c>
      <c r="E969" s="96"/>
      <c r="F969" s="96"/>
      <c r="G969" s="51" t="s">
        <v>34</v>
      </c>
      <c r="H969" s="52">
        <v>3.6600000000000001E-2</v>
      </c>
      <c r="I969" s="46">
        <v>18.16</v>
      </c>
      <c r="J969" s="46">
        <f t="shared" si="138"/>
        <v>0.66</v>
      </c>
    </row>
    <row r="970" spans="1:10" ht="25.5" x14ac:dyDescent="0.2">
      <c r="A970" s="96" t="s">
        <v>38</v>
      </c>
      <c r="B970" s="8">
        <v>88267</v>
      </c>
      <c r="C970" s="96" t="s">
        <v>16</v>
      </c>
      <c r="D970" s="96" t="s">
        <v>52</v>
      </c>
      <c r="E970" s="96"/>
      <c r="F970" s="96"/>
      <c r="G970" s="51" t="s">
        <v>34</v>
      </c>
      <c r="H970" s="52">
        <v>0.1164</v>
      </c>
      <c r="I970" s="46">
        <v>22.2</v>
      </c>
      <c r="J970" s="46">
        <f t="shared" si="138"/>
        <v>2.58</v>
      </c>
    </row>
    <row r="971" spans="1:10" x14ac:dyDescent="0.2">
      <c r="A971" s="69"/>
      <c r="B971" s="69"/>
      <c r="C971" s="69"/>
      <c r="D971" s="69"/>
      <c r="E971" s="69" t="s">
        <v>33</v>
      </c>
      <c r="F971" s="4">
        <f>SUM(J969:J970)*0.653</f>
        <v>2.11572</v>
      </c>
      <c r="G971" s="69" t="s">
        <v>32</v>
      </c>
      <c r="H971" s="4">
        <v>0</v>
      </c>
      <c r="I971" s="69" t="s">
        <v>31</v>
      </c>
      <c r="J971" s="4">
        <f>F971</f>
        <v>2.11572</v>
      </c>
    </row>
    <row r="972" spans="1:10" x14ac:dyDescent="0.2">
      <c r="A972" s="69"/>
      <c r="B972" s="69"/>
      <c r="C972" s="69"/>
      <c r="D972" s="69"/>
      <c r="E972" s="69" t="s">
        <v>30</v>
      </c>
      <c r="F972" s="4">
        <f>I966*0.2768</f>
        <v>18.205136</v>
      </c>
      <c r="G972" s="69"/>
      <c r="H972" s="110" t="s">
        <v>29</v>
      </c>
      <c r="I972" s="110"/>
      <c r="J972" s="4">
        <f>F972+I966</f>
        <v>83.975135999999992</v>
      </c>
    </row>
    <row r="973" spans="1:10" ht="15" thickBot="1" x14ac:dyDescent="0.25">
      <c r="A973" s="60"/>
      <c r="B973" s="60"/>
      <c r="C973" s="60"/>
      <c r="D973" s="60"/>
      <c r="E973" s="58"/>
      <c r="F973" s="59"/>
      <c r="G973" s="58"/>
      <c r="H973" s="58"/>
      <c r="I973" s="60" t="s">
        <v>28</v>
      </c>
      <c r="J973" s="61">
        <f>J972</f>
        <v>83.975135999999992</v>
      </c>
    </row>
    <row r="974" spans="1:10" ht="15" x14ac:dyDescent="0.2">
      <c r="A974" s="71" t="s">
        <v>523</v>
      </c>
      <c r="B974" s="13" t="s">
        <v>5</v>
      </c>
      <c r="C974" s="71" t="s">
        <v>6</v>
      </c>
      <c r="D974" s="71" t="s">
        <v>7</v>
      </c>
      <c r="E974" s="108" t="s">
        <v>40</v>
      </c>
      <c r="F974" s="108"/>
      <c r="G974" s="14" t="s">
        <v>8</v>
      </c>
      <c r="H974" s="13" t="s">
        <v>9</v>
      </c>
      <c r="I974" s="13" t="s">
        <v>10</v>
      </c>
      <c r="J974" s="13" t="s">
        <v>11</v>
      </c>
    </row>
    <row r="975" spans="1:10" x14ac:dyDescent="0.2">
      <c r="A975" s="67" t="s">
        <v>39</v>
      </c>
      <c r="B975" s="12">
        <v>86927</v>
      </c>
      <c r="C975" s="67" t="s">
        <v>16</v>
      </c>
      <c r="D975" s="67" t="s">
        <v>524</v>
      </c>
      <c r="E975" s="109"/>
      <c r="F975" s="109"/>
      <c r="G975" s="49" t="s">
        <v>182</v>
      </c>
      <c r="H975" s="50">
        <v>1</v>
      </c>
      <c r="I975" s="48">
        <f>SUM(J976:J979)</f>
        <v>333.38</v>
      </c>
      <c r="J975" s="48">
        <f>I975</f>
        <v>333.38</v>
      </c>
    </row>
    <row r="976" spans="1:10" ht="25.5" x14ac:dyDescent="0.2">
      <c r="A976" s="96" t="s">
        <v>38</v>
      </c>
      <c r="B976" s="8">
        <v>86876</v>
      </c>
      <c r="C976" s="96" t="s">
        <v>16</v>
      </c>
      <c r="D976" s="96" t="s">
        <v>525</v>
      </c>
      <c r="E976" s="96"/>
      <c r="F976" s="96"/>
      <c r="G976" s="51" t="s">
        <v>17</v>
      </c>
      <c r="H976" s="52">
        <v>1</v>
      </c>
      <c r="I976" s="46">
        <v>259.33</v>
      </c>
      <c r="J976" s="46">
        <f t="shared" ref="J976:J977" si="139">ROUND(H976*I976,2)</f>
        <v>259.33</v>
      </c>
    </row>
    <row r="977" spans="1:10" s="37" customFormat="1" ht="25.5" x14ac:dyDescent="0.2">
      <c r="A977" s="96" t="s">
        <v>38</v>
      </c>
      <c r="B977" s="8">
        <v>86879</v>
      </c>
      <c r="C977" s="96" t="s">
        <v>16</v>
      </c>
      <c r="D977" s="96" t="s">
        <v>509</v>
      </c>
      <c r="E977" s="96"/>
      <c r="F977" s="96"/>
      <c r="G977" s="51" t="s">
        <v>17</v>
      </c>
      <c r="H977" s="52">
        <v>1</v>
      </c>
      <c r="I977" s="46">
        <v>9.42</v>
      </c>
      <c r="J977" s="46">
        <f t="shared" si="139"/>
        <v>9.42</v>
      </c>
    </row>
    <row r="978" spans="1:10" ht="25.5" x14ac:dyDescent="0.2">
      <c r="A978" s="96" t="s">
        <v>38</v>
      </c>
      <c r="B978" s="8">
        <v>86882</v>
      </c>
      <c r="C978" s="96" t="s">
        <v>16</v>
      </c>
      <c r="D978" s="96" t="s">
        <v>510</v>
      </c>
      <c r="E978" s="96"/>
      <c r="F978" s="96"/>
      <c r="G978" s="51" t="s">
        <v>17</v>
      </c>
      <c r="H978" s="52">
        <v>1</v>
      </c>
      <c r="I978" s="46">
        <v>23.14</v>
      </c>
      <c r="J978" s="46">
        <f t="shared" ref="J978:J979" si="140">ROUND(H978*I978,2)</f>
        <v>23.14</v>
      </c>
    </row>
    <row r="979" spans="1:10" ht="25.5" x14ac:dyDescent="0.2">
      <c r="A979" s="96" t="s">
        <v>38</v>
      </c>
      <c r="B979" s="8">
        <v>86913</v>
      </c>
      <c r="C979" s="96" t="s">
        <v>16</v>
      </c>
      <c r="D979" s="96" t="s">
        <v>526</v>
      </c>
      <c r="E979" s="96"/>
      <c r="F979" s="96"/>
      <c r="G979" s="51" t="s">
        <v>17</v>
      </c>
      <c r="H979" s="52">
        <v>1</v>
      </c>
      <c r="I979" s="46">
        <v>41.49</v>
      </c>
      <c r="J979" s="46">
        <f t="shared" si="140"/>
        <v>41.49</v>
      </c>
    </row>
    <row r="980" spans="1:10" x14ac:dyDescent="0.2">
      <c r="A980" s="69"/>
      <c r="B980" s="69"/>
      <c r="C980" s="69"/>
      <c r="D980" s="69"/>
      <c r="E980" s="69" t="s">
        <v>33</v>
      </c>
      <c r="F980" s="4">
        <f>SUM(J978:J979)*0.653</f>
        <v>42.203389999999999</v>
      </c>
      <c r="G980" s="69" t="s">
        <v>32</v>
      </c>
      <c r="H980" s="4">
        <v>0</v>
      </c>
      <c r="I980" s="69" t="s">
        <v>31</v>
      </c>
      <c r="J980" s="4">
        <f>F980</f>
        <v>42.203389999999999</v>
      </c>
    </row>
    <row r="981" spans="1:10" x14ac:dyDescent="0.2">
      <c r="A981" s="69"/>
      <c r="B981" s="69"/>
      <c r="C981" s="69"/>
      <c r="D981" s="69"/>
      <c r="E981" s="69" t="s">
        <v>30</v>
      </c>
      <c r="F981" s="4">
        <f>I975*0.2768</f>
        <v>92.279584</v>
      </c>
      <c r="G981" s="69"/>
      <c r="H981" s="110" t="s">
        <v>29</v>
      </c>
      <c r="I981" s="110"/>
      <c r="J981" s="4">
        <f>F981+I975</f>
        <v>425.659584</v>
      </c>
    </row>
    <row r="982" spans="1:10" ht="15" thickBot="1" x14ac:dyDescent="0.25">
      <c r="A982" s="60"/>
      <c r="B982" s="60"/>
      <c r="C982" s="60"/>
      <c r="D982" s="60"/>
      <c r="E982" s="58"/>
      <c r="F982" s="59"/>
      <c r="G982" s="58"/>
      <c r="H982" s="58"/>
      <c r="I982" s="60" t="s">
        <v>28</v>
      </c>
      <c r="J982" s="61">
        <f>J981</f>
        <v>425.659584</v>
      </c>
    </row>
    <row r="983" spans="1:10" ht="15" x14ac:dyDescent="0.2">
      <c r="A983" s="71" t="s">
        <v>527</v>
      </c>
      <c r="B983" s="13" t="s">
        <v>5</v>
      </c>
      <c r="C983" s="71" t="s">
        <v>6</v>
      </c>
      <c r="D983" s="71" t="s">
        <v>7</v>
      </c>
      <c r="E983" s="108" t="s">
        <v>40</v>
      </c>
      <c r="F983" s="108"/>
      <c r="G983" s="14" t="s">
        <v>8</v>
      </c>
      <c r="H983" s="13" t="s">
        <v>9</v>
      </c>
      <c r="I983" s="13" t="s">
        <v>10</v>
      </c>
      <c r="J983" s="13" t="s">
        <v>11</v>
      </c>
    </row>
    <row r="984" spans="1:10" x14ac:dyDescent="0.2">
      <c r="A984" s="67" t="s">
        <v>39</v>
      </c>
      <c r="B984" s="12">
        <v>190218</v>
      </c>
      <c r="C984" s="67" t="s">
        <v>14</v>
      </c>
      <c r="D984" s="67" t="s">
        <v>528</v>
      </c>
      <c r="E984" s="109"/>
      <c r="F984" s="109"/>
      <c r="G984" s="49" t="s">
        <v>182</v>
      </c>
      <c r="H984" s="50">
        <v>1</v>
      </c>
      <c r="I984" s="48">
        <f>SUM(J985:J988)</f>
        <v>48.959999999999994</v>
      </c>
      <c r="J984" s="48">
        <f>I984</f>
        <v>48.959999999999994</v>
      </c>
    </row>
    <row r="985" spans="1:10" x14ac:dyDescent="0.2">
      <c r="A985" s="95" t="s">
        <v>42</v>
      </c>
      <c r="B985" s="20" t="s">
        <v>494</v>
      </c>
      <c r="C985" s="95" t="s">
        <v>14</v>
      </c>
      <c r="D985" s="95" t="s">
        <v>495</v>
      </c>
      <c r="E985" s="107"/>
      <c r="F985" s="107"/>
      <c r="G985" s="53" t="s">
        <v>18</v>
      </c>
      <c r="H985" s="54">
        <v>0.28000000000000003</v>
      </c>
      <c r="I985" s="47">
        <v>0.4</v>
      </c>
      <c r="J985" s="47">
        <f t="shared" ref="J985:J986" si="141">ROUND(H985*I985,2)</f>
        <v>0.11</v>
      </c>
    </row>
    <row r="986" spans="1:10" s="37" customFormat="1" x14ac:dyDescent="0.2">
      <c r="A986" s="95" t="s">
        <v>42</v>
      </c>
      <c r="B986" s="20" t="s">
        <v>529</v>
      </c>
      <c r="C986" s="95" t="s">
        <v>14</v>
      </c>
      <c r="D986" s="95" t="s">
        <v>76</v>
      </c>
      <c r="E986" s="107"/>
      <c r="F986" s="107"/>
      <c r="G986" s="53" t="s">
        <v>17</v>
      </c>
      <c r="H986" s="54">
        <v>1</v>
      </c>
      <c r="I986" s="47">
        <v>28.9</v>
      </c>
      <c r="J986" s="47">
        <f t="shared" si="141"/>
        <v>28.9</v>
      </c>
    </row>
    <row r="987" spans="1:10" ht="25.5" x14ac:dyDescent="0.2">
      <c r="A987" s="68" t="s">
        <v>38</v>
      </c>
      <c r="B987" s="8">
        <v>280008</v>
      </c>
      <c r="C987" s="68" t="s">
        <v>14</v>
      </c>
      <c r="D987" s="96" t="s">
        <v>53</v>
      </c>
      <c r="E987" s="68"/>
      <c r="F987" s="68"/>
      <c r="G987" s="51" t="s">
        <v>34</v>
      </c>
      <c r="H987" s="52">
        <v>0.5</v>
      </c>
      <c r="I987" s="46">
        <v>17.68</v>
      </c>
      <c r="J987" s="46">
        <f t="shared" ref="J987:J988" si="142">ROUND(H987*I987,2)</f>
        <v>8.84</v>
      </c>
    </row>
    <row r="988" spans="1:10" ht="25.5" x14ac:dyDescent="0.2">
      <c r="A988" s="68" t="s">
        <v>38</v>
      </c>
      <c r="B988" s="8">
        <v>280016</v>
      </c>
      <c r="C988" s="68" t="s">
        <v>14</v>
      </c>
      <c r="D988" s="96" t="s">
        <v>52</v>
      </c>
      <c r="E988" s="68"/>
      <c r="F988" s="68"/>
      <c r="G988" s="51" t="s">
        <v>34</v>
      </c>
      <c r="H988" s="52">
        <v>0.5</v>
      </c>
      <c r="I988" s="46">
        <v>22.21</v>
      </c>
      <c r="J988" s="46">
        <f t="shared" si="142"/>
        <v>11.11</v>
      </c>
    </row>
    <row r="989" spans="1:10" x14ac:dyDescent="0.2">
      <c r="A989" s="69"/>
      <c r="B989" s="69"/>
      <c r="C989" s="69"/>
      <c r="D989" s="69"/>
      <c r="E989" s="69" t="s">
        <v>33</v>
      </c>
      <c r="F989" s="4">
        <f>SUM(J987:J988)*0.653</f>
        <v>13.02735</v>
      </c>
      <c r="G989" s="69" t="s">
        <v>32</v>
      </c>
      <c r="H989" s="4">
        <v>0</v>
      </c>
      <c r="I989" s="69" t="s">
        <v>31</v>
      </c>
      <c r="J989" s="4">
        <f>F989</f>
        <v>13.02735</v>
      </c>
    </row>
    <row r="990" spans="1:10" x14ac:dyDescent="0.2">
      <c r="A990" s="69"/>
      <c r="B990" s="69"/>
      <c r="C990" s="69"/>
      <c r="D990" s="69"/>
      <c r="E990" s="69" t="s">
        <v>30</v>
      </c>
      <c r="F990" s="4">
        <f>I984*0.2768</f>
        <v>13.552127999999998</v>
      </c>
      <c r="G990" s="69"/>
      <c r="H990" s="110" t="s">
        <v>29</v>
      </c>
      <c r="I990" s="110"/>
      <c r="J990" s="4">
        <f>F990+I984</f>
        <v>62.51212799999999</v>
      </c>
    </row>
    <row r="991" spans="1:10" ht="15" thickBot="1" x14ac:dyDescent="0.25">
      <c r="A991" s="60"/>
      <c r="B991" s="60"/>
      <c r="C991" s="60"/>
      <c r="D991" s="60"/>
      <c r="E991" s="58"/>
      <c r="F991" s="59"/>
      <c r="G991" s="58"/>
      <c r="H991" s="58"/>
      <c r="I991" s="60" t="s">
        <v>28</v>
      </c>
      <c r="J991" s="61">
        <f>J990</f>
        <v>62.51212799999999</v>
      </c>
    </row>
    <row r="992" spans="1:10" ht="15" x14ac:dyDescent="0.2">
      <c r="A992" s="71" t="s">
        <v>530</v>
      </c>
      <c r="B992" s="13" t="s">
        <v>5</v>
      </c>
      <c r="C992" s="71" t="s">
        <v>6</v>
      </c>
      <c r="D992" s="71" t="s">
        <v>7</v>
      </c>
      <c r="E992" s="108" t="s">
        <v>40</v>
      </c>
      <c r="F992" s="108"/>
      <c r="G992" s="14" t="s">
        <v>8</v>
      </c>
      <c r="H992" s="13" t="s">
        <v>9</v>
      </c>
      <c r="I992" s="13" t="s">
        <v>10</v>
      </c>
      <c r="J992" s="13" t="s">
        <v>11</v>
      </c>
    </row>
    <row r="993" spans="1:10" x14ac:dyDescent="0.2">
      <c r="A993" s="67" t="s">
        <v>39</v>
      </c>
      <c r="B993" s="12">
        <v>181504</v>
      </c>
      <c r="C993" s="67" t="s">
        <v>14</v>
      </c>
      <c r="D993" s="67" t="s">
        <v>531</v>
      </c>
      <c r="E993" s="109"/>
      <c r="F993" s="109"/>
      <c r="G993" s="49" t="s">
        <v>182</v>
      </c>
      <c r="H993" s="50">
        <v>1</v>
      </c>
      <c r="I993" s="48">
        <f>SUM(J994:J1001)</f>
        <v>4130.3599999999997</v>
      </c>
      <c r="J993" s="48">
        <f>I993</f>
        <v>4130.3599999999997</v>
      </c>
    </row>
    <row r="994" spans="1:10" x14ac:dyDescent="0.2">
      <c r="A994" s="95" t="s">
        <v>42</v>
      </c>
      <c r="B994" s="20" t="s">
        <v>532</v>
      </c>
      <c r="C994" s="95" t="s">
        <v>14</v>
      </c>
      <c r="D994" s="95" t="s">
        <v>533</v>
      </c>
      <c r="E994" s="107"/>
      <c r="F994" s="107"/>
      <c r="G994" s="53" t="s">
        <v>17</v>
      </c>
      <c r="H994" s="54">
        <v>4</v>
      </c>
      <c r="I994" s="47">
        <v>37.869999999999997</v>
      </c>
      <c r="J994" s="47">
        <f t="shared" ref="J994:J999" si="143">ROUND(H994*I994,2)</f>
        <v>151.47999999999999</v>
      </c>
    </row>
    <row r="995" spans="1:10" s="37" customFormat="1" x14ac:dyDescent="0.2">
      <c r="A995" s="95" t="s">
        <v>42</v>
      </c>
      <c r="B995" s="20" t="s">
        <v>534</v>
      </c>
      <c r="C995" s="95" t="s">
        <v>14</v>
      </c>
      <c r="D995" s="95" t="s">
        <v>535</v>
      </c>
      <c r="E995" s="107"/>
      <c r="F995" s="107"/>
      <c r="G995" s="53" t="s">
        <v>17</v>
      </c>
      <c r="H995" s="54">
        <v>2</v>
      </c>
      <c r="I995" s="47">
        <v>17.989999999999998</v>
      </c>
      <c r="J995" s="47">
        <f t="shared" si="143"/>
        <v>35.979999999999997</v>
      </c>
    </row>
    <row r="996" spans="1:10" s="37" customFormat="1" x14ac:dyDescent="0.2">
      <c r="A996" s="95" t="s">
        <v>42</v>
      </c>
      <c r="B996" s="20" t="s">
        <v>536</v>
      </c>
      <c r="C996" s="95" t="s">
        <v>14</v>
      </c>
      <c r="D996" s="95" t="s">
        <v>537</v>
      </c>
      <c r="E996" s="107"/>
      <c r="F996" s="107"/>
      <c r="G996" s="53" t="s">
        <v>18</v>
      </c>
      <c r="H996" s="54">
        <v>5</v>
      </c>
      <c r="I996" s="47">
        <v>287.19</v>
      </c>
      <c r="J996" s="47">
        <f t="shared" si="143"/>
        <v>1435.95</v>
      </c>
    </row>
    <row r="997" spans="1:10" s="37" customFormat="1" x14ac:dyDescent="0.2">
      <c r="A997" s="95" t="s">
        <v>42</v>
      </c>
      <c r="B997" s="20" t="s">
        <v>538</v>
      </c>
      <c r="C997" s="95" t="s">
        <v>14</v>
      </c>
      <c r="D997" s="95" t="s">
        <v>539</v>
      </c>
      <c r="E997" s="107"/>
      <c r="F997" s="107"/>
      <c r="G997" s="53" t="s">
        <v>17</v>
      </c>
      <c r="H997" s="54">
        <v>2</v>
      </c>
      <c r="I997" s="47">
        <v>13.17</v>
      </c>
      <c r="J997" s="47">
        <f t="shared" si="143"/>
        <v>26.34</v>
      </c>
    </row>
    <row r="998" spans="1:10" s="37" customFormat="1" x14ac:dyDescent="0.2">
      <c r="A998" s="95" t="s">
        <v>42</v>
      </c>
      <c r="B998" s="20" t="s">
        <v>540</v>
      </c>
      <c r="C998" s="95" t="s">
        <v>14</v>
      </c>
      <c r="D998" s="95" t="s">
        <v>541</v>
      </c>
      <c r="E998" s="107"/>
      <c r="F998" s="107"/>
      <c r="G998" s="53" t="s">
        <v>17</v>
      </c>
      <c r="H998" s="54">
        <v>1</v>
      </c>
      <c r="I998" s="47">
        <v>2299.9</v>
      </c>
      <c r="J998" s="47">
        <f t="shared" si="143"/>
        <v>2299.9</v>
      </c>
    </row>
    <row r="999" spans="1:10" s="37" customFormat="1" x14ac:dyDescent="0.2">
      <c r="A999" s="95" t="s">
        <v>42</v>
      </c>
      <c r="B999" s="20" t="s">
        <v>494</v>
      </c>
      <c r="C999" s="95" t="s">
        <v>14</v>
      </c>
      <c r="D999" s="95" t="s">
        <v>495</v>
      </c>
      <c r="E999" s="107"/>
      <c r="F999" s="107"/>
      <c r="G999" s="53" t="s">
        <v>18</v>
      </c>
      <c r="H999" s="54">
        <v>3</v>
      </c>
      <c r="I999" s="47">
        <v>0.4</v>
      </c>
      <c r="J999" s="47">
        <f t="shared" si="143"/>
        <v>1.2</v>
      </c>
    </row>
    <row r="1000" spans="1:10" ht="25.5" x14ac:dyDescent="0.2">
      <c r="A1000" s="68" t="s">
        <v>38</v>
      </c>
      <c r="B1000" s="8">
        <v>280008</v>
      </c>
      <c r="C1000" s="96" t="s">
        <v>14</v>
      </c>
      <c r="D1000" s="96" t="s">
        <v>53</v>
      </c>
      <c r="E1000" s="96"/>
      <c r="F1000" s="96"/>
      <c r="G1000" s="51" t="s">
        <v>34</v>
      </c>
      <c r="H1000" s="52">
        <v>4.5</v>
      </c>
      <c r="I1000" s="46">
        <v>17.68</v>
      </c>
      <c r="J1000" s="46">
        <f t="shared" ref="J1000:J1001" si="144">ROUND(H1000*I1000,2)</f>
        <v>79.56</v>
      </c>
    </row>
    <row r="1001" spans="1:10" ht="25.5" x14ac:dyDescent="0.2">
      <c r="A1001" s="68" t="s">
        <v>38</v>
      </c>
      <c r="B1001" s="8">
        <v>280016</v>
      </c>
      <c r="C1001" s="96" t="s">
        <v>14</v>
      </c>
      <c r="D1001" s="96" t="s">
        <v>52</v>
      </c>
      <c r="E1001" s="96"/>
      <c r="F1001" s="96"/>
      <c r="G1001" s="51" t="s">
        <v>34</v>
      </c>
      <c r="H1001" s="52">
        <v>4.5</v>
      </c>
      <c r="I1001" s="46">
        <v>22.21</v>
      </c>
      <c r="J1001" s="46">
        <f t="shared" si="144"/>
        <v>99.95</v>
      </c>
    </row>
    <row r="1002" spans="1:10" x14ac:dyDescent="0.2">
      <c r="A1002" s="69"/>
      <c r="B1002" s="69"/>
      <c r="C1002" s="69"/>
      <c r="D1002" s="69"/>
      <c r="E1002" s="69" t="s">
        <v>33</v>
      </c>
      <c r="F1002" s="4">
        <f>SUM(J1000:J1001)*0.653</f>
        <v>117.22002999999999</v>
      </c>
      <c r="G1002" s="69" t="s">
        <v>32</v>
      </c>
      <c r="H1002" s="4">
        <v>0</v>
      </c>
      <c r="I1002" s="69" t="s">
        <v>31</v>
      </c>
      <c r="J1002" s="4">
        <f>F1002</f>
        <v>117.22002999999999</v>
      </c>
    </row>
    <row r="1003" spans="1:10" x14ac:dyDescent="0.2">
      <c r="A1003" s="69"/>
      <c r="B1003" s="69"/>
      <c r="C1003" s="69"/>
      <c r="D1003" s="69"/>
      <c r="E1003" s="69" t="s">
        <v>30</v>
      </c>
      <c r="F1003" s="4">
        <f>I993*0.2768</f>
        <v>1143.2836479999999</v>
      </c>
      <c r="G1003" s="69"/>
      <c r="H1003" s="110" t="s">
        <v>29</v>
      </c>
      <c r="I1003" s="110"/>
      <c r="J1003" s="4">
        <f>F1003+I993</f>
        <v>5273.6436479999993</v>
      </c>
    </row>
    <row r="1004" spans="1:10" ht="15" thickBot="1" x14ac:dyDescent="0.25">
      <c r="A1004" s="60"/>
      <c r="B1004" s="60"/>
      <c r="C1004" s="60"/>
      <c r="D1004" s="60"/>
      <c r="E1004" s="58"/>
      <c r="F1004" s="59"/>
      <c r="G1004" s="58"/>
      <c r="H1004" s="58"/>
      <c r="I1004" s="60" t="s">
        <v>28</v>
      </c>
      <c r="J1004" s="61">
        <f>J1003</f>
        <v>5273.6436479999993</v>
      </c>
    </row>
    <row r="1005" spans="1:10" x14ac:dyDescent="0.2">
      <c r="A1005" s="23">
        <v>12</v>
      </c>
      <c r="B1005" s="23"/>
      <c r="C1005" s="23"/>
      <c r="D1005" s="23" t="s">
        <v>206</v>
      </c>
      <c r="E1005" s="70"/>
      <c r="F1005" s="117"/>
      <c r="G1005" s="117"/>
      <c r="H1005" s="18"/>
      <c r="I1005" s="70"/>
      <c r="J1005" s="16"/>
    </row>
    <row r="1006" spans="1:10" s="37" customFormat="1" x14ac:dyDescent="0.2">
      <c r="A1006" s="98" t="s">
        <v>542</v>
      </c>
      <c r="B1006" s="98"/>
      <c r="C1006" s="98"/>
      <c r="D1006" s="98" t="s">
        <v>543</v>
      </c>
      <c r="E1006" s="97"/>
      <c r="F1006" s="97"/>
      <c r="G1006" s="97"/>
      <c r="H1006" s="18"/>
      <c r="I1006" s="97"/>
      <c r="J1006" s="16"/>
    </row>
    <row r="1007" spans="1:10" ht="15" x14ac:dyDescent="0.2">
      <c r="A1007" s="71" t="s">
        <v>544</v>
      </c>
      <c r="B1007" s="13" t="s">
        <v>5</v>
      </c>
      <c r="C1007" s="71" t="s">
        <v>6</v>
      </c>
      <c r="D1007" s="71" t="s">
        <v>7</v>
      </c>
      <c r="E1007" s="108" t="s">
        <v>40</v>
      </c>
      <c r="F1007" s="108"/>
      <c r="G1007" s="14" t="s">
        <v>8</v>
      </c>
      <c r="H1007" s="13" t="s">
        <v>9</v>
      </c>
      <c r="I1007" s="13" t="s">
        <v>10</v>
      </c>
      <c r="J1007" s="13" t="s">
        <v>11</v>
      </c>
    </row>
    <row r="1008" spans="1:10" x14ac:dyDescent="0.2">
      <c r="A1008" s="67" t="s">
        <v>39</v>
      </c>
      <c r="B1008" s="12">
        <v>101881</v>
      </c>
      <c r="C1008" s="105" t="s">
        <v>16</v>
      </c>
      <c r="D1008" s="67" t="s">
        <v>545</v>
      </c>
      <c r="E1008" s="109"/>
      <c r="F1008" s="109"/>
      <c r="G1008" s="49" t="s">
        <v>182</v>
      </c>
      <c r="H1008" s="50">
        <v>1</v>
      </c>
      <c r="I1008" s="48">
        <f>SUM(J1009:J1012)</f>
        <v>942.36</v>
      </c>
      <c r="J1008" s="48">
        <f>I1008</f>
        <v>942.36</v>
      </c>
    </row>
    <row r="1009" spans="1:10" ht="38.25" x14ac:dyDescent="0.2">
      <c r="A1009" s="95" t="s">
        <v>42</v>
      </c>
      <c r="B1009" s="20">
        <v>12042</v>
      </c>
      <c r="C1009" s="95" t="s">
        <v>16</v>
      </c>
      <c r="D1009" s="95" t="s">
        <v>75</v>
      </c>
      <c r="E1009" s="107"/>
      <c r="F1009" s="107"/>
      <c r="G1009" s="53" t="s">
        <v>17</v>
      </c>
      <c r="H1009" s="54">
        <v>1</v>
      </c>
      <c r="I1009" s="47">
        <v>899.99</v>
      </c>
      <c r="J1009" s="47">
        <f t="shared" ref="J1009" si="145">ROUND(H1009*I1009,2)</f>
        <v>899.99</v>
      </c>
    </row>
    <row r="1010" spans="1:10" s="37" customFormat="1" ht="38.25" x14ac:dyDescent="0.2">
      <c r="A1010" s="96" t="s">
        <v>38</v>
      </c>
      <c r="B1010" s="8">
        <v>87367</v>
      </c>
      <c r="C1010" s="68" t="s">
        <v>16</v>
      </c>
      <c r="D1010" s="96" t="s">
        <v>49</v>
      </c>
      <c r="E1010" s="68"/>
      <c r="F1010" s="68"/>
      <c r="G1010" s="51" t="s">
        <v>159</v>
      </c>
      <c r="H1010" s="52">
        <v>1.89E-2</v>
      </c>
      <c r="I1010" s="46">
        <v>826.59</v>
      </c>
      <c r="J1010" s="46">
        <f t="shared" ref="J1010:J1012" si="146">ROUND(H1010*I1010,2)</f>
        <v>15.62</v>
      </c>
    </row>
    <row r="1011" spans="1:10" ht="25.5" x14ac:dyDescent="0.2">
      <c r="A1011" s="68" t="s">
        <v>38</v>
      </c>
      <c r="B1011" s="8">
        <v>88247</v>
      </c>
      <c r="C1011" s="68" t="s">
        <v>16</v>
      </c>
      <c r="D1011" s="96" t="s">
        <v>44</v>
      </c>
      <c r="E1011" s="68"/>
      <c r="F1011" s="68"/>
      <c r="G1011" s="51" t="s">
        <v>34</v>
      </c>
      <c r="H1011" s="52">
        <v>0.63800000000000001</v>
      </c>
      <c r="I1011" s="46">
        <v>18.89</v>
      </c>
      <c r="J1011" s="46">
        <f t="shared" si="146"/>
        <v>12.05</v>
      </c>
    </row>
    <row r="1012" spans="1:10" ht="25.5" x14ac:dyDescent="0.2">
      <c r="A1012" s="68" t="s">
        <v>38</v>
      </c>
      <c r="B1012" s="8">
        <v>88264</v>
      </c>
      <c r="C1012" s="68" t="s">
        <v>16</v>
      </c>
      <c r="D1012" s="96" t="s">
        <v>43</v>
      </c>
      <c r="E1012" s="68"/>
      <c r="F1012" s="68"/>
      <c r="G1012" s="51" t="s">
        <v>34</v>
      </c>
      <c r="H1012" s="52">
        <v>0.63800000000000001</v>
      </c>
      <c r="I1012" s="46">
        <v>23.04</v>
      </c>
      <c r="J1012" s="46">
        <f t="shared" si="146"/>
        <v>14.7</v>
      </c>
    </row>
    <row r="1013" spans="1:10" x14ac:dyDescent="0.2">
      <c r="A1013" s="69"/>
      <c r="B1013" s="69"/>
      <c r="C1013" s="69"/>
      <c r="D1013" s="69"/>
      <c r="E1013" s="69" t="s">
        <v>33</v>
      </c>
      <c r="F1013" s="4">
        <f>SUM(J1011:J1012)*0.653</f>
        <v>17.467750000000002</v>
      </c>
      <c r="G1013" s="69" t="s">
        <v>32</v>
      </c>
      <c r="H1013" s="4">
        <v>0</v>
      </c>
      <c r="I1013" s="69" t="s">
        <v>31</v>
      </c>
      <c r="J1013" s="4">
        <f>F1013</f>
        <v>17.467750000000002</v>
      </c>
    </row>
    <row r="1014" spans="1:10" x14ac:dyDescent="0.2">
      <c r="A1014" s="69"/>
      <c r="B1014" s="69"/>
      <c r="C1014" s="69"/>
      <c r="D1014" s="69"/>
      <c r="E1014" s="69" t="s">
        <v>30</v>
      </c>
      <c r="F1014" s="4">
        <f>I1008*0.2768</f>
        <v>260.84524799999997</v>
      </c>
      <c r="G1014" s="69"/>
      <c r="H1014" s="110" t="s">
        <v>29</v>
      </c>
      <c r="I1014" s="110"/>
      <c r="J1014" s="4">
        <f>F1014+I1008</f>
        <v>1203.205248</v>
      </c>
    </row>
    <row r="1015" spans="1:10" ht="15" thickBot="1" x14ac:dyDescent="0.25">
      <c r="A1015" s="60"/>
      <c r="B1015" s="60"/>
      <c r="C1015" s="60"/>
      <c r="D1015" s="60"/>
      <c r="E1015" s="58"/>
      <c r="F1015" s="59"/>
      <c r="G1015" s="58"/>
      <c r="H1015" s="58"/>
      <c r="I1015" s="60" t="s">
        <v>28</v>
      </c>
      <c r="J1015" s="61">
        <f>J1014</f>
        <v>1203.205248</v>
      </c>
    </row>
    <row r="1016" spans="1:10" ht="15" x14ac:dyDescent="0.2">
      <c r="A1016" s="71" t="s">
        <v>546</v>
      </c>
      <c r="B1016" s="13" t="s">
        <v>5</v>
      </c>
      <c r="C1016" s="71" t="s">
        <v>6</v>
      </c>
      <c r="D1016" s="71" t="s">
        <v>7</v>
      </c>
      <c r="E1016" s="108" t="s">
        <v>40</v>
      </c>
      <c r="F1016" s="108"/>
      <c r="G1016" s="14" t="s">
        <v>8</v>
      </c>
      <c r="H1016" s="13" t="s">
        <v>9</v>
      </c>
      <c r="I1016" s="13" t="s">
        <v>10</v>
      </c>
      <c r="J1016" s="13" t="s">
        <v>11</v>
      </c>
    </row>
    <row r="1017" spans="1:10" x14ac:dyDescent="0.2">
      <c r="A1017" s="67" t="s">
        <v>39</v>
      </c>
      <c r="B1017" s="12">
        <v>91867</v>
      </c>
      <c r="C1017" s="67" t="s">
        <v>16</v>
      </c>
      <c r="D1017" s="67" t="s">
        <v>547</v>
      </c>
      <c r="E1017" s="109"/>
      <c r="F1017" s="109"/>
      <c r="G1017" s="49" t="s">
        <v>166</v>
      </c>
      <c r="H1017" s="50">
        <v>1</v>
      </c>
      <c r="I1017" s="48">
        <f>SUM(J1018:J1021)</f>
        <v>9.34</v>
      </c>
      <c r="J1017" s="48">
        <f>I1017</f>
        <v>9.34</v>
      </c>
    </row>
    <row r="1018" spans="1:10" x14ac:dyDescent="0.2">
      <c r="A1018" s="95" t="s">
        <v>42</v>
      </c>
      <c r="B1018" s="20">
        <v>2674</v>
      </c>
      <c r="C1018" s="95" t="s">
        <v>16</v>
      </c>
      <c r="D1018" s="95" t="s">
        <v>548</v>
      </c>
      <c r="E1018" s="107"/>
      <c r="F1018" s="107"/>
      <c r="G1018" s="53" t="s">
        <v>18</v>
      </c>
      <c r="H1018" s="54">
        <v>1.0169999999999999</v>
      </c>
      <c r="I1018" s="47">
        <v>4.95</v>
      </c>
      <c r="J1018" s="47">
        <f t="shared" ref="J1018:J1019" si="147">ROUND(H1018*I1018,2)</f>
        <v>5.03</v>
      </c>
    </row>
    <row r="1019" spans="1:10" s="37" customFormat="1" ht="25.5" x14ac:dyDescent="0.2">
      <c r="A1019" s="95" t="s">
        <v>42</v>
      </c>
      <c r="B1019" s="20">
        <v>43132</v>
      </c>
      <c r="C1019" s="95" t="s">
        <v>16</v>
      </c>
      <c r="D1019" s="95" t="s">
        <v>64</v>
      </c>
      <c r="E1019" s="107"/>
      <c r="F1019" s="107"/>
      <c r="G1019" s="53" t="s">
        <v>21</v>
      </c>
      <c r="H1019" s="54">
        <v>1.8E-3</v>
      </c>
      <c r="I1019" s="47">
        <v>24.7</v>
      </c>
      <c r="J1019" s="47">
        <f t="shared" si="147"/>
        <v>0.04</v>
      </c>
    </row>
    <row r="1020" spans="1:10" ht="25.5" x14ac:dyDescent="0.2">
      <c r="A1020" s="68" t="s">
        <v>38</v>
      </c>
      <c r="B1020" s="8">
        <v>88247</v>
      </c>
      <c r="C1020" s="96" t="s">
        <v>16</v>
      </c>
      <c r="D1020" s="96" t="s">
        <v>44</v>
      </c>
      <c r="E1020" s="96"/>
      <c r="F1020" s="96"/>
      <c r="G1020" s="51" t="s">
        <v>34</v>
      </c>
      <c r="H1020" s="52">
        <v>0.10150000000000001</v>
      </c>
      <c r="I1020" s="46">
        <v>18.89</v>
      </c>
      <c r="J1020" s="46">
        <f t="shared" ref="J1020:J1021" si="148">ROUND(H1020*I1020,2)</f>
        <v>1.92</v>
      </c>
    </row>
    <row r="1021" spans="1:10" ht="25.5" x14ac:dyDescent="0.2">
      <c r="A1021" s="68" t="s">
        <v>38</v>
      </c>
      <c r="B1021" s="8">
        <v>88264</v>
      </c>
      <c r="C1021" s="96" t="s">
        <v>16</v>
      </c>
      <c r="D1021" s="96" t="s">
        <v>43</v>
      </c>
      <c r="E1021" s="96"/>
      <c r="F1021" s="96"/>
      <c r="G1021" s="51" t="s">
        <v>34</v>
      </c>
      <c r="H1021" s="52">
        <v>0.10199999999999999</v>
      </c>
      <c r="I1021" s="46">
        <v>23.04</v>
      </c>
      <c r="J1021" s="46">
        <f t="shared" si="148"/>
        <v>2.35</v>
      </c>
    </row>
    <row r="1022" spans="1:10" x14ac:dyDescent="0.2">
      <c r="A1022" s="69"/>
      <c r="B1022" s="69"/>
      <c r="C1022" s="69"/>
      <c r="D1022" s="69"/>
      <c r="E1022" s="69" t="s">
        <v>33</v>
      </c>
      <c r="F1022" s="4">
        <f>SUM(J1020:J1021)*0.653</f>
        <v>2.7883099999999996</v>
      </c>
      <c r="G1022" s="69" t="s">
        <v>32</v>
      </c>
      <c r="H1022" s="4">
        <v>0</v>
      </c>
      <c r="I1022" s="69" t="s">
        <v>31</v>
      </c>
      <c r="J1022" s="4">
        <f>F1022</f>
        <v>2.7883099999999996</v>
      </c>
    </row>
    <row r="1023" spans="1:10" x14ac:dyDescent="0.2">
      <c r="A1023" s="69"/>
      <c r="B1023" s="69"/>
      <c r="C1023" s="69"/>
      <c r="D1023" s="69"/>
      <c r="E1023" s="69" t="s">
        <v>30</v>
      </c>
      <c r="F1023" s="4">
        <f>I1017*0.2768</f>
        <v>2.5853120000000001</v>
      </c>
      <c r="G1023" s="69"/>
      <c r="H1023" s="110" t="s">
        <v>29</v>
      </c>
      <c r="I1023" s="110"/>
      <c r="J1023" s="4">
        <f>F1023+I1017</f>
        <v>11.925312</v>
      </c>
    </row>
    <row r="1024" spans="1:10" ht="15" thickBot="1" x14ac:dyDescent="0.25">
      <c r="A1024" s="60"/>
      <c r="B1024" s="60"/>
      <c r="C1024" s="60"/>
      <c r="D1024" s="60"/>
      <c r="E1024" s="58"/>
      <c r="F1024" s="59"/>
      <c r="G1024" s="58"/>
      <c r="H1024" s="58"/>
      <c r="I1024" s="60" t="s">
        <v>28</v>
      </c>
      <c r="J1024" s="61">
        <f>J1023</f>
        <v>11.925312</v>
      </c>
    </row>
    <row r="1025" spans="1:10" ht="15" x14ac:dyDescent="0.2">
      <c r="A1025" s="71" t="s">
        <v>549</v>
      </c>
      <c r="B1025" s="13" t="s">
        <v>5</v>
      </c>
      <c r="C1025" s="71" t="s">
        <v>6</v>
      </c>
      <c r="D1025" s="71" t="s">
        <v>7</v>
      </c>
      <c r="E1025" s="108" t="s">
        <v>40</v>
      </c>
      <c r="F1025" s="108"/>
      <c r="G1025" s="14" t="s">
        <v>8</v>
      </c>
      <c r="H1025" s="13" t="s">
        <v>9</v>
      </c>
      <c r="I1025" s="13" t="s">
        <v>10</v>
      </c>
      <c r="J1025" s="13" t="s">
        <v>11</v>
      </c>
    </row>
    <row r="1026" spans="1:10" x14ac:dyDescent="0.2">
      <c r="A1026" s="67" t="s">
        <v>39</v>
      </c>
      <c r="B1026" s="12">
        <v>91868</v>
      </c>
      <c r="C1026" s="67" t="s">
        <v>16</v>
      </c>
      <c r="D1026" s="67" t="s">
        <v>550</v>
      </c>
      <c r="E1026" s="109"/>
      <c r="F1026" s="109"/>
      <c r="G1026" s="49" t="s">
        <v>166</v>
      </c>
      <c r="H1026" s="50">
        <v>1</v>
      </c>
      <c r="I1026" s="48">
        <f>SUM(J1027:J1030)</f>
        <v>13.19</v>
      </c>
      <c r="J1026" s="48">
        <f>I1026</f>
        <v>13.19</v>
      </c>
    </row>
    <row r="1027" spans="1:10" x14ac:dyDescent="0.2">
      <c r="A1027" s="95" t="s">
        <v>42</v>
      </c>
      <c r="B1027" s="20">
        <v>2685</v>
      </c>
      <c r="C1027" s="95" t="s">
        <v>16</v>
      </c>
      <c r="D1027" s="95" t="s">
        <v>551</v>
      </c>
      <c r="E1027" s="107"/>
      <c r="F1027" s="107"/>
      <c r="G1027" s="53" t="s">
        <v>18</v>
      </c>
      <c r="H1027" s="54">
        <v>1.0169999999999999</v>
      </c>
      <c r="I1027" s="47">
        <v>7.74</v>
      </c>
      <c r="J1027" s="47">
        <f t="shared" ref="J1027:J1030" si="149">ROUND(H1027*I1027,2)</f>
        <v>7.87</v>
      </c>
    </row>
    <row r="1028" spans="1:10" s="37" customFormat="1" ht="25.5" x14ac:dyDescent="0.2">
      <c r="A1028" s="95" t="s">
        <v>42</v>
      </c>
      <c r="B1028" s="20">
        <v>43132</v>
      </c>
      <c r="C1028" s="95" t="s">
        <v>16</v>
      </c>
      <c r="D1028" s="95" t="s">
        <v>64</v>
      </c>
      <c r="E1028" s="107"/>
      <c r="F1028" s="107"/>
      <c r="G1028" s="53" t="s">
        <v>21</v>
      </c>
      <c r="H1028" s="54">
        <v>1.8E-3</v>
      </c>
      <c r="I1028" s="47">
        <v>24.7</v>
      </c>
      <c r="J1028" s="47">
        <f t="shared" si="149"/>
        <v>0.04</v>
      </c>
    </row>
    <row r="1029" spans="1:10" ht="25.5" x14ac:dyDescent="0.2">
      <c r="A1029" s="96" t="s">
        <v>38</v>
      </c>
      <c r="B1029" s="8">
        <v>88247</v>
      </c>
      <c r="C1029" s="96" t="s">
        <v>16</v>
      </c>
      <c r="D1029" s="96" t="s">
        <v>44</v>
      </c>
      <c r="E1029" s="96"/>
      <c r="F1029" s="96"/>
      <c r="G1029" s="51" t="s">
        <v>34</v>
      </c>
      <c r="H1029" s="52">
        <v>0.126</v>
      </c>
      <c r="I1029" s="46">
        <v>18.89</v>
      </c>
      <c r="J1029" s="46">
        <f t="shared" si="149"/>
        <v>2.38</v>
      </c>
    </row>
    <row r="1030" spans="1:10" ht="25.5" x14ac:dyDescent="0.2">
      <c r="A1030" s="96" t="s">
        <v>38</v>
      </c>
      <c r="B1030" s="8">
        <v>88264</v>
      </c>
      <c r="C1030" s="96" t="s">
        <v>16</v>
      </c>
      <c r="D1030" s="96" t="s">
        <v>43</v>
      </c>
      <c r="E1030" s="96"/>
      <c r="F1030" s="96"/>
      <c r="G1030" s="51" t="s">
        <v>34</v>
      </c>
      <c r="H1030" s="52">
        <v>0.126</v>
      </c>
      <c r="I1030" s="46">
        <v>23.04</v>
      </c>
      <c r="J1030" s="46">
        <f t="shared" si="149"/>
        <v>2.9</v>
      </c>
    </row>
    <row r="1031" spans="1:10" x14ac:dyDescent="0.2">
      <c r="A1031" s="69"/>
      <c r="B1031" s="69"/>
      <c r="C1031" s="69"/>
      <c r="D1031" s="69"/>
      <c r="E1031" s="69" t="s">
        <v>33</v>
      </c>
      <c r="F1031" s="4">
        <f>SUM(J1029:J1030)*0.653</f>
        <v>3.4478399999999998</v>
      </c>
      <c r="G1031" s="69" t="s">
        <v>32</v>
      </c>
      <c r="H1031" s="4">
        <v>0</v>
      </c>
      <c r="I1031" s="69" t="s">
        <v>31</v>
      </c>
      <c r="J1031" s="4">
        <f>F1031</f>
        <v>3.4478399999999998</v>
      </c>
    </row>
    <row r="1032" spans="1:10" x14ac:dyDescent="0.2">
      <c r="A1032" s="69"/>
      <c r="B1032" s="69"/>
      <c r="C1032" s="69"/>
      <c r="D1032" s="69"/>
      <c r="E1032" s="69" t="s">
        <v>30</v>
      </c>
      <c r="F1032" s="4">
        <f>I1026*0.2768</f>
        <v>3.6509919999999996</v>
      </c>
      <c r="G1032" s="69"/>
      <c r="H1032" s="110" t="s">
        <v>29</v>
      </c>
      <c r="I1032" s="110"/>
      <c r="J1032" s="4">
        <f>F1032+I1026</f>
        <v>16.840992</v>
      </c>
    </row>
    <row r="1033" spans="1:10" ht="15" thickBot="1" x14ac:dyDescent="0.25">
      <c r="A1033" s="60"/>
      <c r="B1033" s="60"/>
      <c r="C1033" s="60"/>
      <c r="D1033" s="60"/>
      <c r="E1033" s="58"/>
      <c r="F1033" s="59"/>
      <c r="G1033" s="58"/>
      <c r="H1033" s="58"/>
      <c r="I1033" s="60" t="s">
        <v>28</v>
      </c>
      <c r="J1033" s="61">
        <f>J1032</f>
        <v>16.840992</v>
      </c>
    </row>
    <row r="1034" spans="1:10" ht="15" x14ac:dyDescent="0.2">
      <c r="A1034" s="71" t="s">
        <v>552</v>
      </c>
      <c r="B1034" s="13" t="s">
        <v>5</v>
      </c>
      <c r="C1034" s="71" t="s">
        <v>6</v>
      </c>
      <c r="D1034" s="71" t="s">
        <v>7</v>
      </c>
      <c r="E1034" s="108" t="s">
        <v>40</v>
      </c>
      <c r="F1034" s="108"/>
      <c r="G1034" s="14" t="s">
        <v>8</v>
      </c>
      <c r="H1034" s="13" t="s">
        <v>9</v>
      </c>
      <c r="I1034" s="13" t="s">
        <v>10</v>
      </c>
      <c r="J1034" s="13" t="s">
        <v>11</v>
      </c>
    </row>
    <row r="1035" spans="1:10" x14ac:dyDescent="0.2">
      <c r="A1035" s="67" t="s">
        <v>39</v>
      </c>
      <c r="B1035" s="12">
        <v>91869</v>
      </c>
      <c r="C1035" s="67" t="s">
        <v>16</v>
      </c>
      <c r="D1035" s="67" t="s">
        <v>553</v>
      </c>
      <c r="E1035" s="109"/>
      <c r="F1035" s="109"/>
      <c r="G1035" s="49" t="s">
        <v>166</v>
      </c>
      <c r="H1035" s="50">
        <v>1</v>
      </c>
      <c r="I1035" s="48">
        <f>SUM(J1036:J1039)</f>
        <v>16.970000000000002</v>
      </c>
      <c r="J1035" s="48">
        <f>I1035</f>
        <v>16.970000000000002</v>
      </c>
    </row>
    <row r="1036" spans="1:10" x14ac:dyDescent="0.2">
      <c r="A1036" s="95" t="s">
        <v>42</v>
      </c>
      <c r="B1036" s="20">
        <v>2684</v>
      </c>
      <c r="C1036" s="95" t="s">
        <v>16</v>
      </c>
      <c r="D1036" s="95" t="s">
        <v>554</v>
      </c>
      <c r="E1036" s="107"/>
      <c r="F1036" s="107"/>
      <c r="G1036" s="53" t="s">
        <v>18</v>
      </c>
      <c r="H1036" s="54">
        <v>1.0165</v>
      </c>
      <c r="I1036" s="47">
        <v>10.31</v>
      </c>
      <c r="J1036" s="47">
        <f t="shared" ref="J1036:J1039" si="150">ROUND(H1036*I1036,2)</f>
        <v>10.48</v>
      </c>
    </row>
    <row r="1037" spans="1:10" s="37" customFormat="1" ht="25.5" x14ac:dyDescent="0.2">
      <c r="A1037" s="95" t="s">
        <v>42</v>
      </c>
      <c r="B1037" s="20">
        <v>43132</v>
      </c>
      <c r="C1037" s="95" t="s">
        <v>16</v>
      </c>
      <c r="D1037" s="95" t="s">
        <v>64</v>
      </c>
      <c r="E1037" s="107"/>
      <c r="F1037" s="107"/>
      <c r="G1037" s="53" t="s">
        <v>21</v>
      </c>
      <c r="H1037" s="54">
        <v>2E-3</v>
      </c>
      <c r="I1037" s="47">
        <v>24.7</v>
      </c>
      <c r="J1037" s="47">
        <f t="shared" si="150"/>
        <v>0.05</v>
      </c>
    </row>
    <row r="1038" spans="1:10" ht="25.5" x14ac:dyDescent="0.2">
      <c r="A1038" s="96" t="s">
        <v>38</v>
      </c>
      <c r="B1038" s="8">
        <v>88247</v>
      </c>
      <c r="C1038" s="96" t="s">
        <v>16</v>
      </c>
      <c r="D1038" s="96" t="s">
        <v>44</v>
      </c>
      <c r="E1038" s="96"/>
      <c r="F1038" s="96"/>
      <c r="G1038" s="51" t="s">
        <v>34</v>
      </c>
      <c r="H1038" s="52">
        <v>0.1535</v>
      </c>
      <c r="I1038" s="46">
        <v>18.89</v>
      </c>
      <c r="J1038" s="46">
        <f t="shared" si="150"/>
        <v>2.9</v>
      </c>
    </row>
    <row r="1039" spans="1:10" ht="25.5" x14ac:dyDescent="0.2">
      <c r="A1039" s="96" t="s">
        <v>38</v>
      </c>
      <c r="B1039" s="8">
        <v>88264</v>
      </c>
      <c r="C1039" s="96" t="s">
        <v>16</v>
      </c>
      <c r="D1039" s="96" t="s">
        <v>43</v>
      </c>
      <c r="E1039" s="96"/>
      <c r="F1039" s="96"/>
      <c r="G1039" s="51" t="s">
        <v>34</v>
      </c>
      <c r="H1039" s="52">
        <v>0.1535</v>
      </c>
      <c r="I1039" s="46">
        <v>23.04</v>
      </c>
      <c r="J1039" s="46">
        <f t="shared" si="150"/>
        <v>3.54</v>
      </c>
    </row>
    <row r="1040" spans="1:10" x14ac:dyDescent="0.2">
      <c r="A1040" s="69"/>
      <c r="B1040" s="69"/>
      <c r="C1040" s="69"/>
      <c r="D1040" s="69"/>
      <c r="E1040" s="69" t="s">
        <v>33</v>
      </c>
      <c r="F1040" s="4">
        <f>SUM(J1038:J1039)*0.653</f>
        <v>4.2053199999999995</v>
      </c>
      <c r="G1040" s="69" t="s">
        <v>32</v>
      </c>
      <c r="H1040" s="4">
        <v>0</v>
      </c>
      <c r="I1040" s="69" t="s">
        <v>31</v>
      </c>
      <c r="J1040" s="4">
        <f>F1040</f>
        <v>4.2053199999999995</v>
      </c>
    </row>
    <row r="1041" spans="1:10" x14ac:dyDescent="0.2">
      <c r="A1041" s="69"/>
      <c r="B1041" s="69"/>
      <c r="C1041" s="69"/>
      <c r="D1041" s="69"/>
      <c r="E1041" s="69" t="s">
        <v>30</v>
      </c>
      <c r="F1041" s="4">
        <f>I1035*0.2768</f>
        <v>4.6972960000000006</v>
      </c>
      <c r="G1041" s="69"/>
      <c r="H1041" s="110" t="s">
        <v>29</v>
      </c>
      <c r="I1041" s="110"/>
      <c r="J1041" s="4">
        <f>F1041+I1035</f>
        <v>21.667296000000004</v>
      </c>
    </row>
    <row r="1042" spans="1:10" ht="15" thickBot="1" x14ac:dyDescent="0.25">
      <c r="A1042" s="60"/>
      <c r="B1042" s="60"/>
      <c r="C1042" s="60"/>
      <c r="D1042" s="60"/>
      <c r="E1042" s="58"/>
      <c r="F1042" s="59"/>
      <c r="G1042" s="58"/>
      <c r="H1042" s="58"/>
      <c r="I1042" s="60" t="s">
        <v>28</v>
      </c>
      <c r="J1042" s="61">
        <f>J1041</f>
        <v>21.667296000000004</v>
      </c>
    </row>
    <row r="1043" spans="1:10" ht="15" x14ac:dyDescent="0.2">
      <c r="A1043" s="71" t="s">
        <v>555</v>
      </c>
      <c r="B1043" s="13" t="s">
        <v>5</v>
      </c>
      <c r="C1043" s="71" t="s">
        <v>6</v>
      </c>
      <c r="D1043" s="71" t="s">
        <v>7</v>
      </c>
      <c r="E1043" s="108" t="s">
        <v>40</v>
      </c>
      <c r="F1043" s="108"/>
      <c r="G1043" s="14" t="s">
        <v>8</v>
      </c>
      <c r="H1043" s="13" t="s">
        <v>9</v>
      </c>
      <c r="I1043" s="13" t="s">
        <v>10</v>
      </c>
      <c r="J1043" s="13" t="s">
        <v>11</v>
      </c>
    </row>
    <row r="1044" spans="1:10" x14ac:dyDescent="0.2">
      <c r="A1044" s="67" t="s">
        <v>39</v>
      </c>
      <c r="B1044" s="12">
        <v>93009</v>
      </c>
      <c r="C1044" s="67" t="s">
        <v>16</v>
      </c>
      <c r="D1044" s="67" t="s">
        <v>556</v>
      </c>
      <c r="E1044" s="109"/>
      <c r="F1044" s="109"/>
      <c r="G1044" s="49" t="s">
        <v>166</v>
      </c>
      <c r="H1044" s="50">
        <v>1</v>
      </c>
      <c r="I1044" s="48">
        <f>SUM(J1045:J1047)</f>
        <v>25.77</v>
      </c>
      <c r="J1044" s="48">
        <f>I1044</f>
        <v>25.77</v>
      </c>
    </row>
    <row r="1045" spans="1:10" s="37" customFormat="1" x14ac:dyDescent="0.2">
      <c r="A1045" s="95" t="s">
        <v>42</v>
      </c>
      <c r="B1045" s="20">
        <v>2681</v>
      </c>
      <c r="C1045" s="95" t="s">
        <v>16</v>
      </c>
      <c r="D1045" s="95" t="s">
        <v>557</v>
      </c>
      <c r="E1045" s="107"/>
      <c r="F1045" s="107"/>
      <c r="G1045" s="53" t="s">
        <v>18</v>
      </c>
      <c r="H1045" s="54">
        <v>1.1000000000000001</v>
      </c>
      <c r="I1045" s="47">
        <v>18.52</v>
      </c>
      <c r="J1045" s="47">
        <f t="shared" ref="J1045:J1047" si="151">ROUND(H1045*I1045,2)</f>
        <v>20.37</v>
      </c>
    </row>
    <row r="1046" spans="1:10" ht="25.5" x14ac:dyDescent="0.2">
      <c r="A1046" s="96" t="s">
        <v>38</v>
      </c>
      <c r="B1046" s="8">
        <v>88247</v>
      </c>
      <c r="C1046" s="96" t="s">
        <v>16</v>
      </c>
      <c r="D1046" s="96" t="s">
        <v>44</v>
      </c>
      <c r="E1046" s="96"/>
      <c r="F1046" s="96"/>
      <c r="G1046" s="51" t="s">
        <v>34</v>
      </c>
      <c r="H1046" s="52">
        <v>0.1285</v>
      </c>
      <c r="I1046" s="46">
        <v>18.89</v>
      </c>
      <c r="J1046" s="46">
        <f t="shared" si="151"/>
        <v>2.4300000000000002</v>
      </c>
    </row>
    <row r="1047" spans="1:10" ht="25.5" x14ac:dyDescent="0.2">
      <c r="A1047" s="96" t="s">
        <v>38</v>
      </c>
      <c r="B1047" s="8">
        <v>88264</v>
      </c>
      <c r="C1047" s="96" t="s">
        <v>16</v>
      </c>
      <c r="D1047" s="96" t="s">
        <v>43</v>
      </c>
      <c r="E1047" s="96"/>
      <c r="F1047" s="96"/>
      <c r="G1047" s="51" t="s">
        <v>34</v>
      </c>
      <c r="H1047" s="52">
        <v>0.129</v>
      </c>
      <c r="I1047" s="46">
        <v>23.04</v>
      </c>
      <c r="J1047" s="46">
        <f t="shared" si="151"/>
        <v>2.97</v>
      </c>
    </row>
    <row r="1048" spans="1:10" x14ac:dyDescent="0.2">
      <c r="A1048" s="69"/>
      <c r="B1048" s="69"/>
      <c r="C1048" s="69"/>
      <c r="D1048" s="69"/>
      <c r="E1048" s="69" t="s">
        <v>33</v>
      </c>
      <c r="F1048" s="4">
        <f>SUM(J1046:J1047)*0.653</f>
        <v>3.5262000000000002</v>
      </c>
      <c r="G1048" s="69" t="s">
        <v>32</v>
      </c>
      <c r="H1048" s="4">
        <v>0</v>
      </c>
      <c r="I1048" s="69" t="s">
        <v>31</v>
      </c>
      <c r="J1048" s="4">
        <f>F1048</f>
        <v>3.5262000000000002</v>
      </c>
    </row>
    <row r="1049" spans="1:10" x14ac:dyDescent="0.2">
      <c r="A1049" s="69"/>
      <c r="B1049" s="69"/>
      <c r="C1049" s="69"/>
      <c r="D1049" s="69"/>
      <c r="E1049" s="69" t="s">
        <v>30</v>
      </c>
      <c r="F1049" s="4">
        <f>I1044*0.2768</f>
        <v>7.1331359999999995</v>
      </c>
      <c r="G1049" s="69"/>
      <c r="H1049" s="110" t="s">
        <v>29</v>
      </c>
      <c r="I1049" s="110"/>
      <c r="J1049" s="4">
        <f>F1049+I1044</f>
        <v>32.903135999999996</v>
      </c>
    </row>
    <row r="1050" spans="1:10" ht="15" thickBot="1" x14ac:dyDescent="0.25">
      <c r="A1050" s="60"/>
      <c r="B1050" s="60"/>
      <c r="C1050" s="60"/>
      <c r="D1050" s="60"/>
      <c r="E1050" s="58"/>
      <c r="F1050" s="59"/>
      <c r="G1050" s="58"/>
      <c r="H1050" s="58"/>
      <c r="I1050" s="60" t="s">
        <v>28</v>
      </c>
      <c r="J1050" s="61">
        <f>J1049</f>
        <v>32.903135999999996</v>
      </c>
    </row>
    <row r="1051" spans="1:10" ht="15" x14ac:dyDescent="0.2">
      <c r="A1051" s="71" t="s">
        <v>558</v>
      </c>
      <c r="B1051" s="13" t="s">
        <v>5</v>
      </c>
      <c r="C1051" s="71" t="s">
        <v>6</v>
      </c>
      <c r="D1051" s="71" t="s">
        <v>7</v>
      </c>
      <c r="E1051" s="108" t="s">
        <v>40</v>
      </c>
      <c r="F1051" s="108"/>
      <c r="G1051" s="14" t="s">
        <v>8</v>
      </c>
      <c r="H1051" s="13" t="s">
        <v>9</v>
      </c>
      <c r="I1051" s="13" t="s">
        <v>10</v>
      </c>
      <c r="J1051" s="13" t="s">
        <v>11</v>
      </c>
    </row>
    <row r="1052" spans="1:10" x14ac:dyDescent="0.2">
      <c r="A1052" s="67" t="s">
        <v>39</v>
      </c>
      <c r="B1052" s="12">
        <v>171024</v>
      </c>
      <c r="C1052" s="67" t="s">
        <v>14</v>
      </c>
      <c r="D1052" s="67" t="s">
        <v>559</v>
      </c>
      <c r="E1052" s="109"/>
      <c r="F1052" s="109"/>
      <c r="G1052" s="49" t="s">
        <v>17</v>
      </c>
      <c r="H1052" s="50">
        <v>1</v>
      </c>
      <c r="I1052" s="48">
        <f>SUM(J1053:J1055)</f>
        <v>16.02</v>
      </c>
      <c r="J1052" s="48">
        <f>I1052</f>
        <v>16.02</v>
      </c>
    </row>
    <row r="1053" spans="1:10" x14ac:dyDescent="0.2">
      <c r="A1053" s="95" t="s">
        <v>42</v>
      </c>
      <c r="B1053" s="20" t="s">
        <v>560</v>
      </c>
      <c r="C1053" s="95" t="s">
        <v>14</v>
      </c>
      <c r="D1053" s="95" t="s">
        <v>561</v>
      </c>
      <c r="E1053" s="107"/>
      <c r="F1053" s="107"/>
      <c r="G1053" s="53" t="s">
        <v>17</v>
      </c>
      <c r="H1053" s="54">
        <v>1</v>
      </c>
      <c r="I1053" s="47">
        <v>3.11</v>
      </c>
      <c r="J1053" s="47">
        <f t="shared" ref="J1053" si="152">ROUND(H1053*I1053,2)</f>
        <v>3.11</v>
      </c>
    </row>
    <row r="1054" spans="1:10" ht="25.5" x14ac:dyDescent="0.2">
      <c r="A1054" s="68" t="s">
        <v>38</v>
      </c>
      <c r="B1054" s="8">
        <v>280007</v>
      </c>
      <c r="C1054" s="68" t="s">
        <v>14</v>
      </c>
      <c r="D1054" s="68" t="s">
        <v>44</v>
      </c>
      <c r="E1054" s="68"/>
      <c r="F1054" s="68"/>
      <c r="G1054" s="51" t="s">
        <v>34</v>
      </c>
      <c r="H1054" s="52">
        <v>0.2</v>
      </c>
      <c r="I1054" s="46">
        <v>18.45</v>
      </c>
      <c r="J1054" s="46">
        <f t="shared" ref="J1054:J1055" si="153">ROUND(H1054*I1054,2)</f>
        <v>3.69</v>
      </c>
    </row>
    <row r="1055" spans="1:10" ht="25.5" x14ac:dyDescent="0.2">
      <c r="A1055" s="68" t="s">
        <v>38</v>
      </c>
      <c r="B1055" s="8">
        <v>280014</v>
      </c>
      <c r="C1055" s="68" t="s">
        <v>14</v>
      </c>
      <c r="D1055" s="68" t="s">
        <v>43</v>
      </c>
      <c r="E1055" s="68"/>
      <c r="F1055" s="68"/>
      <c r="G1055" s="51" t="s">
        <v>34</v>
      </c>
      <c r="H1055" s="52">
        <v>0.4</v>
      </c>
      <c r="I1055" s="46">
        <v>23.05</v>
      </c>
      <c r="J1055" s="46">
        <f t="shared" si="153"/>
        <v>9.2200000000000006</v>
      </c>
    </row>
    <row r="1056" spans="1:10" x14ac:dyDescent="0.2">
      <c r="A1056" s="69"/>
      <c r="B1056" s="69"/>
      <c r="C1056" s="69"/>
      <c r="D1056" s="69"/>
      <c r="E1056" s="69" t="s">
        <v>33</v>
      </c>
      <c r="F1056" s="4">
        <f>SUM(J1054:J1055)*0.653</f>
        <v>8.4302299999999999</v>
      </c>
      <c r="G1056" s="69" t="s">
        <v>32</v>
      </c>
      <c r="H1056" s="4">
        <v>0</v>
      </c>
      <c r="I1056" s="69" t="s">
        <v>31</v>
      </c>
      <c r="J1056" s="4">
        <f>F1056</f>
        <v>8.4302299999999999</v>
      </c>
    </row>
    <row r="1057" spans="1:10" x14ac:dyDescent="0.2">
      <c r="A1057" s="69"/>
      <c r="B1057" s="69"/>
      <c r="C1057" s="69"/>
      <c r="D1057" s="69"/>
      <c r="E1057" s="69" t="s">
        <v>30</v>
      </c>
      <c r="F1057" s="4">
        <f>I1052*0.2768</f>
        <v>4.4343360000000001</v>
      </c>
      <c r="G1057" s="69"/>
      <c r="H1057" s="110" t="s">
        <v>29</v>
      </c>
      <c r="I1057" s="110"/>
      <c r="J1057" s="4">
        <f>F1057+I1052</f>
        <v>20.454335999999998</v>
      </c>
    </row>
    <row r="1058" spans="1:10" ht="15" thickBot="1" x14ac:dyDescent="0.25">
      <c r="A1058" s="60"/>
      <c r="B1058" s="60"/>
      <c r="C1058" s="60"/>
      <c r="D1058" s="60"/>
      <c r="E1058" s="58"/>
      <c r="F1058" s="59"/>
      <c r="G1058" s="58"/>
      <c r="H1058" s="58"/>
      <c r="I1058" s="60" t="s">
        <v>28</v>
      </c>
      <c r="J1058" s="61">
        <f>J1057</f>
        <v>20.454335999999998</v>
      </c>
    </row>
    <row r="1059" spans="1:10" ht="15" x14ac:dyDescent="0.2">
      <c r="A1059" s="71" t="s">
        <v>562</v>
      </c>
      <c r="B1059" s="13" t="s">
        <v>5</v>
      </c>
      <c r="C1059" s="71" t="s">
        <v>6</v>
      </c>
      <c r="D1059" s="71" t="s">
        <v>7</v>
      </c>
      <c r="E1059" s="108" t="s">
        <v>40</v>
      </c>
      <c r="F1059" s="108"/>
      <c r="G1059" s="14" t="s">
        <v>8</v>
      </c>
      <c r="H1059" s="13" t="s">
        <v>9</v>
      </c>
      <c r="I1059" s="13" t="s">
        <v>10</v>
      </c>
      <c r="J1059" s="13" t="s">
        <v>11</v>
      </c>
    </row>
    <row r="1060" spans="1:10" x14ac:dyDescent="0.2">
      <c r="A1060" s="67" t="s">
        <v>39</v>
      </c>
      <c r="B1060" s="12">
        <v>171025</v>
      </c>
      <c r="C1060" s="67" t="s">
        <v>14</v>
      </c>
      <c r="D1060" s="67" t="s">
        <v>563</v>
      </c>
      <c r="E1060" s="109"/>
      <c r="F1060" s="109"/>
      <c r="G1060" s="49" t="s">
        <v>182</v>
      </c>
      <c r="H1060" s="50">
        <v>1</v>
      </c>
      <c r="I1060" s="48">
        <f>SUM(J1061:J1063)</f>
        <v>17.62</v>
      </c>
      <c r="J1060" s="48">
        <f>I1060</f>
        <v>17.62</v>
      </c>
    </row>
    <row r="1061" spans="1:10" x14ac:dyDescent="0.2">
      <c r="A1061" s="95" t="s">
        <v>42</v>
      </c>
      <c r="B1061" s="20" t="s">
        <v>564</v>
      </c>
      <c r="C1061" s="95" t="s">
        <v>14</v>
      </c>
      <c r="D1061" s="95" t="s">
        <v>565</v>
      </c>
      <c r="E1061" s="107"/>
      <c r="F1061" s="107"/>
      <c r="G1061" s="53" t="s">
        <v>17</v>
      </c>
      <c r="H1061" s="54">
        <v>1</v>
      </c>
      <c r="I1061" s="47">
        <v>4.71</v>
      </c>
      <c r="J1061" s="47">
        <f t="shared" ref="J1061" si="154">ROUND(H1061*I1061,2)</f>
        <v>4.71</v>
      </c>
    </row>
    <row r="1062" spans="1:10" ht="25.5" x14ac:dyDescent="0.2">
      <c r="A1062" s="68" t="s">
        <v>38</v>
      </c>
      <c r="B1062" s="8">
        <v>280007</v>
      </c>
      <c r="C1062" s="68" t="s">
        <v>14</v>
      </c>
      <c r="D1062" s="68" t="s">
        <v>44</v>
      </c>
      <c r="E1062" s="68"/>
      <c r="F1062" s="68"/>
      <c r="G1062" s="51" t="s">
        <v>34</v>
      </c>
      <c r="H1062" s="52">
        <v>0.2</v>
      </c>
      <c r="I1062" s="46">
        <v>18.45</v>
      </c>
      <c r="J1062" s="46">
        <f t="shared" ref="J1062:J1063" si="155">ROUND(H1062*I1062,2)</f>
        <v>3.69</v>
      </c>
    </row>
    <row r="1063" spans="1:10" ht="25.5" x14ac:dyDescent="0.2">
      <c r="A1063" s="68" t="s">
        <v>38</v>
      </c>
      <c r="B1063" s="8">
        <v>280014</v>
      </c>
      <c r="C1063" s="68" t="s">
        <v>14</v>
      </c>
      <c r="D1063" s="68" t="s">
        <v>43</v>
      </c>
      <c r="E1063" s="68"/>
      <c r="F1063" s="68"/>
      <c r="G1063" s="51" t="s">
        <v>34</v>
      </c>
      <c r="H1063" s="52">
        <v>0.4</v>
      </c>
      <c r="I1063" s="46">
        <v>23.05</v>
      </c>
      <c r="J1063" s="46">
        <f t="shared" si="155"/>
        <v>9.2200000000000006</v>
      </c>
    </row>
    <row r="1064" spans="1:10" x14ac:dyDescent="0.2">
      <c r="A1064" s="69"/>
      <c r="B1064" s="69"/>
      <c r="C1064" s="69"/>
      <c r="D1064" s="69"/>
      <c r="E1064" s="69" t="s">
        <v>33</v>
      </c>
      <c r="F1064" s="4">
        <f>SUM(J1062:J1063)*0.653</f>
        <v>8.4302299999999999</v>
      </c>
      <c r="G1064" s="69" t="s">
        <v>32</v>
      </c>
      <c r="H1064" s="4">
        <v>0</v>
      </c>
      <c r="I1064" s="69" t="s">
        <v>31</v>
      </c>
      <c r="J1064" s="4">
        <f>F1064</f>
        <v>8.4302299999999999</v>
      </c>
    </row>
    <row r="1065" spans="1:10" x14ac:dyDescent="0.2">
      <c r="A1065" s="69"/>
      <c r="B1065" s="69"/>
      <c r="C1065" s="69"/>
      <c r="D1065" s="69"/>
      <c r="E1065" s="69" t="s">
        <v>30</v>
      </c>
      <c r="F1065" s="4">
        <f>I1060*0.2768</f>
        <v>4.8772159999999998</v>
      </c>
      <c r="G1065" s="69"/>
      <c r="H1065" s="110" t="s">
        <v>29</v>
      </c>
      <c r="I1065" s="110"/>
      <c r="J1065" s="4">
        <f>F1065+I1060</f>
        <v>22.497216000000002</v>
      </c>
    </row>
    <row r="1066" spans="1:10" ht="15" thickBot="1" x14ac:dyDescent="0.25">
      <c r="A1066" s="60"/>
      <c r="B1066" s="60"/>
      <c r="C1066" s="60"/>
      <c r="D1066" s="60"/>
      <c r="E1066" s="58"/>
      <c r="F1066" s="59"/>
      <c r="G1066" s="58"/>
      <c r="H1066" s="58"/>
      <c r="I1066" s="60" t="s">
        <v>28</v>
      </c>
      <c r="J1066" s="61">
        <f>J1065</f>
        <v>22.497216000000002</v>
      </c>
    </row>
    <row r="1067" spans="1:10" ht="15" x14ac:dyDescent="0.2">
      <c r="A1067" s="71" t="s">
        <v>566</v>
      </c>
      <c r="B1067" s="13" t="s">
        <v>5</v>
      </c>
      <c r="C1067" s="71" t="s">
        <v>6</v>
      </c>
      <c r="D1067" s="71" t="s">
        <v>7</v>
      </c>
      <c r="E1067" s="108" t="s">
        <v>40</v>
      </c>
      <c r="F1067" s="108"/>
      <c r="G1067" s="14" t="s">
        <v>8</v>
      </c>
      <c r="H1067" s="13" t="s">
        <v>9</v>
      </c>
      <c r="I1067" s="13" t="s">
        <v>10</v>
      </c>
      <c r="J1067" s="13" t="s">
        <v>11</v>
      </c>
    </row>
    <row r="1068" spans="1:10" x14ac:dyDescent="0.2">
      <c r="A1068" s="67" t="s">
        <v>39</v>
      </c>
      <c r="B1068" s="12">
        <v>171268</v>
      </c>
      <c r="C1068" s="67" t="s">
        <v>14</v>
      </c>
      <c r="D1068" s="67" t="s">
        <v>567</v>
      </c>
      <c r="E1068" s="109"/>
      <c r="F1068" s="109"/>
      <c r="G1068" s="49" t="s">
        <v>182</v>
      </c>
      <c r="H1068" s="50">
        <v>1</v>
      </c>
      <c r="I1068" s="48">
        <f>SUM(J1069:J1071)</f>
        <v>26.25</v>
      </c>
      <c r="J1068" s="48">
        <f>I1068</f>
        <v>26.25</v>
      </c>
    </row>
    <row r="1069" spans="1:10" x14ac:dyDescent="0.2">
      <c r="A1069" s="95" t="s">
        <v>42</v>
      </c>
      <c r="B1069" s="20" t="s">
        <v>568</v>
      </c>
      <c r="C1069" s="95" t="s">
        <v>14</v>
      </c>
      <c r="D1069" s="95" t="s">
        <v>569</v>
      </c>
      <c r="E1069" s="107"/>
      <c r="F1069" s="107"/>
      <c r="G1069" s="53" t="s">
        <v>17</v>
      </c>
      <c r="H1069" s="54">
        <v>1</v>
      </c>
      <c r="I1069" s="47">
        <v>13.34</v>
      </c>
      <c r="J1069" s="47">
        <f t="shared" ref="J1069" si="156">ROUND(H1069*I1069,2)</f>
        <v>13.34</v>
      </c>
    </row>
    <row r="1070" spans="1:10" s="37" customFormat="1" ht="25.5" x14ac:dyDescent="0.2">
      <c r="A1070" s="68" t="s">
        <v>38</v>
      </c>
      <c r="B1070" s="8">
        <v>280007</v>
      </c>
      <c r="C1070" s="96" t="s">
        <v>14</v>
      </c>
      <c r="D1070" s="96" t="s">
        <v>44</v>
      </c>
      <c r="E1070" s="96"/>
      <c r="F1070" s="96"/>
      <c r="G1070" s="51" t="s">
        <v>34</v>
      </c>
      <c r="H1070" s="52">
        <v>0.2</v>
      </c>
      <c r="I1070" s="46">
        <v>18.45</v>
      </c>
      <c r="J1070" s="46">
        <f t="shared" ref="J1070" si="157">ROUND(H1070*I1070,2)</f>
        <v>3.69</v>
      </c>
    </row>
    <row r="1071" spans="1:10" ht="25.5" x14ac:dyDescent="0.2">
      <c r="A1071" s="68" t="s">
        <v>38</v>
      </c>
      <c r="B1071" s="8">
        <v>280014</v>
      </c>
      <c r="C1071" s="96" t="s">
        <v>14</v>
      </c>
      <c r="D1071" s="96" t="s">
        <v>43</v>
      </c>
      <c r="E1071" s="96"/>
      <c r="F1071" s="96"/>
      <c r="G1071" s="51" t="s">
        <v>34</v>
      </c>
      <c r="H1071" s="52">
        <v>0.4</v>
      </c>
      <c r="I1071" s="46">
        <v>23.05</v>
      </c>
      <c r="J1071" s="46">
        <f t="shared" ref="J1071" si="158">ROUND(H1071*I1071,2)</f>
        <v>9.2200000000000006</v>
      </c>
    </row>
    <row r="1072" spans="1:10" x14ac:dyDescent="0.2">
      <c r="A1072" s="69"/>
      <c r="B1072" s="69"/>
      <c r="C1072" s="69"/>
      <c r="D1072" s="69"/>
      <c r="E1072" s="69" t="s">
        <v>33</v>
      </c>
      <c r="F1072" s="4">
        <f>SUM(J1070:J1071)*0.653</f>
        <v>8.4302299999999999</v>
      </c>
      <c r="G1072" s="69" t="s">
        <v>32</v>
      </c>
      <c r="H1072" s="4">
        <v>0</v>
      </c>
      <c r="I1072" s="69" t="s">
        <v>31</v>
      </c>
      <c r="J1072" s="4">
        <f>F1072</f>
        <v>8.4302299999999999</v>
      </c>
    </row>
    <row r="1073" spans="1:10" x14ac:dyDescent="0.2">
      <c r="A1073" s="69"/>
      <c r="B1073" s="69"/>
      <c r="C1073" s="69"/>
      <c r="D1073" s="69"/>
      <c r="E1073" s="69" t="s">
        <v>30</v>
      </c>
      <c r="F1073" s="4">
        <f>I1068*0.2768</f>
        <v>7.266</v>
      </c>
      <c r="G1073" s="69"/>
      <c r="H1073" s="110" t="s">
        <v>29</v>
      </c>
      <c r="I1073" s="110"/>
      <c r="J1073" s="4">
        <f>F1073+I1068</f>
        <v>33.515999999999998</v>
      </c>
    </row>
    <row r="1074" spans="1:10" ht="15" thickBot="1" x14ac:dyDescent="0.25">
      <c r="A1074" s="60"/>
      <c r="B1074" s="60"/>
      <c r="C1074" s="60"/>
      <c r="D1074" s="60"/>
      <c r="E1074" s="58"/>
      <c r="F1074" s="59"/>
      <c r="G1074" s="58"/>
      <c r="H1074" s="58"/>
      <c r="I1074" s="60" t="s">
        <v>28</v>
      </c>
      <c r="J1074" s="61">
        <f>J1073</f>
        <v>33.515999999999998</v>
      </c>
    </row>
    <row r="1075" spans="1:10" ht="15" x14ac:dyDescent="0.2">
      <c r="A1075" s="71" t="s">
        <v>570</v>
      </c>
      <c r="B1075" s="13" t="s">
        <v>5</v>
      </c>
      <c r="C1075" s="71" t="s">
        <v>6</v>
      </c>
      <c r="D1075" s="71" t="s">
        <v>7</v>
      </c>
      <c r="E1075" s="108" t="s">
        <v>40</v>
      </c>
      <c r="F1075" s="108"/>
      <c r="G1075" s="14" t="s">
        <v>8</v>
      </c>
      <c r="H1075" s="13" t="s">
        <v>9</v>
      </c>
      <c r="I1075" s="13" t="s">
        <v>10</v>
      </c>
      <c r="J1075" s="13" t="s">
        <v>11</v>
      </c>
    </row>
    <row r="1076" spans="1:10" x14ac:dyDescent="0.2">
      <c r="A1076" s="67" t="s">
        <v>39</v>
      </c>
      <c r="B1076" s="12">
        <v>91927</v>
      </c>
      <c r="C1076" s="67" t="s">
        <v>16</v>
      </c>
      <c r="D1076" s="67" t="s">
        <v>571</v>
      </c>
      <c r="E1076" s="109"/>
      <c r="F1076" s="109"/>
      <c r="G1076" s="49" t="s">
        <v>166</v>
      </c>
      <c r="H1076" s="50">
        <v>1</v>
      </c>
      <c r="I1076" s="48">
        <f>SUM(J1077:J1080)</f>
        <v>4.66</v>
      </c>
      <c r="J1076" s="48">
        <f>I1076</f>
        <v>4.66</v>
      </c>
    </row>
    <row r="1077" spans="1:10" ht="38.25" x14ac:dyDescent="0.2">
      <c r="A1077" s="95" t="s">
        <v>42</v>
      </c>
      <c r="B1077" s="20">
        <v>1022</v>
      </c>
      <c r="C1077" s="95" t="s">
        <v>16</v>
      </c>
      <c r="D1077" s="95" t="s">
        <v>581</v>
      </c>
      <c r="E1077" s="107"/>
      <c r="F1077" s="107"/>
      <c r="G1077" s="53" t="s">
        <v>18</v>
      </c>
      <c r="H1077" s="54">
        <v>1.1870000000000001</v>
      </c>
      <c r="I1077" s="47">
        <v>2.83</v>
      </c>
      <c r="J1077" s="47">
        <f t="shared" ref="J1077:J1078" si="159">ROUND(H1077*I1077,2)</f>
        <v>3.36</v>
      </c>
    </row>
    <row r="1078" spans="1:10" s="37" customFormat="1" ht="14.25" customHeight="1" x14ac:dyDescent="0.2">
      <c r="A1078" s="95" t="s">
        <v>42</v>
      </c>
      <c r="B1078" s="20">
        <v>21127</v>
      </c>
      <c r="C1078" s="95" t="s">
        <v>16</v>
      </c>
      <c r="D1078" s="95" t="s">
        <v>46</v>
      </c>
      <c r="E1078" s="107"/>
      <c r="F1078" s="107"/>
      <c r="G1078" s="53" t="s">
        <v>17</v>
      </c>
      <c r="H1078" s="54">
        <v>8.0000000000000002E-3</v>
      </c>
      <c r="I1078" s="47">
        <v>6.17</v>
      </c>
      <c r="J1078" s="47">
        <f t="shared" si="159"/>
        <v>0.05</v>
      </c>
    </row>
    <row r="1079" spans="1:10" ht="25.5" x14ac:dyDescent="0.2">
      <c r="A1079" s="68" t="s">
        <v>38</v>
      </c>
      <c r="B1079" s="8">
        <v>88247</v>
      </c>
      <c r="C1079" s="96" t="s">
        <v>16</v>
      </c>
      <c r="D1079" s="96" t="s">
        <v>44</v>
      </c>
      <c r="E1079" s="96"/>
      <c r="F1079" s="96"/>
      <c r="G1079" s="51" t="s">
        <v>34</v>
      </c>
      <c r="H1079" s="52">
        <v>2.9700000000000001E-2</v>
      </c>
      <c r="I1079" s="46">
        <v>18.89</v>
      </c>
      <c r="J1079" s="46">
        <f t="shared" ref="J1079:J1080" si="160">ROUND(H1079*I1079,2)</f>
        <v>0.56000000000000005</v>
      </c>
    </row>
    <row r="1080" spans="1:10" ht="25.5" x14ac:dyDescent="0.2">
      <c r="A1080" s="68" t="s">
        <v>38</v>
      </c>
      <c r="B1080" s="8">
        <v>88264</v>
      </c>
      <c r="C1080" s="96" t="s">
        <v>16</v>
      </c>
      <c r="D1080" s="96" t="s">
        <v>43</v>
      </c>
      <c r="E1080" s="96"/>
      <c r="F1080" s="96"/>
      <c r="G1080" s="51" t="s">
        <v>34</v>
      </c>
      <c r="H1080" s="52">
        <v>0.03</v>
      </c>
      <c r="I1080" s="46">
        <v>23.04</v>
      </c>
      <c r="J1080" s="46">
        <f t="shared" si="160"/>
        <v>0.69</v>
      </c>
    </row>
    <row r="1081" spans="1:10" x14ac:dyDescent="0.2">
      <c r="A1081" s="69"/>
      <c r="B1081" s="69"/>
      <c r="C1081" s="69"/>
      <c r="D1081" s="69"/>
      <c r="E1081" s="69" t="s">
        <v>33</v>
      </c>
      <c r="F1081" s="4">
        <f>SUM(J1079:J1080)*0.653</f>
        <v>0.81625000000000003</v>
      </c>
      <c r="G1081" s="69" t="s">
        <v>32</v>
      </c>
      <c r="H1081" s="4">
        <v>0</v>
      </c>
      <c r="I1081" s="69" t="s">
        <v>31</v>
      </c>
      <c r="J1081" s="4">
        <f>F1081</f>
        <v>0.81625000000000003</v>
      </c>
    </row>
    <row r="1082" spans="1:10" x14ac:dyDescent="0.2">
      <c r="A1082" s="69"/>
      <c r="B1082" s="69"/>
      <c r="C1082" s="69"/>
      <c r="D1082" s="69"/>
      <c r="E1082" s="69" t="s">
        <v>30</v>
      </c>
      <c r="F1082" s="4">
        <f>I1076*0.2768</f>
        <v>1.2898879999999999</v>
      </c>
      <c r="G1082" s="69"/>
      <c r="H1082" s="110" t="s">
        <v>29</v>
      </c>
      <c r="I1082" s="110"/>
      <c r="J1082" s="4">
        <f>F1082+I1076</f>
        <v>5.9498879999999996</v>
      </c>
    </row>
    <row r="1083" spans="1:10" ht="15" thickBot="1" x14ac:dyDescent="0.25">
      <c r="A1083" s="60"/>
      <c r="B1083" s="60"/>
      <c r="C1083" s="60"/>
      <c r="D1083" s="60"/>
      <c r="E1083" s="58"/>
      <c r="F1083" s="59"/>
      <c r="G1083" s="58"/>
      <c r="H1083" s="58"/>
      <c r="I1083" s="60" t="s">
        <v>28</v>
      </c>
      <c r="J1083" s="61">
        <f>J1082</f>
        <v>5.9498879999999996</v>
      </c>
    </row>
    <row r="1084" spans="1:10" ht="15" x14ac:dyDescent="0.2">
      <c r="A1084" s="71" t="s">
        <v>572</v>
      </c>
      <c r="B1084" s="13" t="s">
        <v>5</v>
      </c>
      <c r="C1084" s="71" t="s">
        <v>6</v>
      </c>
      <c r="D1084" s="71" t="s">
        <v>7</v>
      </c>
      <c r="E1084" s="108" t="s">
        <v>40</v>
      </c>
      <c r="F1084" s="108"/>
      <c r="G1084" s="14" t="s">
        <v>8</v>
      </c>
      <c r="H1084" s="13" t="s">
        <v>9</v>
      </c>
      <c r="I1084" s="13" t="s">
        <v>10</v>
      </c>
      <c r="J1084" s="13" t="s">
        <v>11</v>
      </c>
    </row>
    <row r="1085" spans="1:10" x14ac:dyDescent="0.2">
      <c r="A1085" s="67" t="s">
        <v>39</v>
      </c>
      <c r="B1085" s="12">
        <v>91927</v>
      </c>
      <c r="C1085" s="67" t="s">
        <v>16</v>
      </c>
      <c r="D1085" s="67" t="s">
        <v>573</v>
      </c>
      <c r="E1085" s="109"/>
      <c r="F1085" s="109"/>
      <c r="G1085" s="49" t="s">
        <v>166</v>
      </c>
      <c r="H1085" s="50">
        <v>1</v>
      </c>
      <c r="I1085" s="48">
        <f>SUM(J1086:J1089)</f>
        <v>4.66</v>
      </c>
      <c r="J1085" s="48">
        <f>I1085</f>
        <v>4.66</v>
      </c>
    </row>
    <row r="1086" spans="1:10" ht="38.25" x14ac:dyDescent="0.2">
      <c r="A1086" s="95" t="s">
        <v>42</v>
      </c>
      <c r="B1086" s="20">
        <v>1022</v>
      </c>
      <c r="C1086" s="95" t="s">
        <v>16</v>
      </c>
      <c r="D1086" s="95" t="s">
        <v>581</v>
      </c>
      <c r="E1086" s="107"/>
      <c r="F1086" s="107"/>
      <c r="G1086" s="53" t="s">
        <v>18</v>
      </c>
      <c r="H1086" s="54">
        <v>1.1870000000000001</v>
      </c>
      <c r="I1086" s="47">
        <v>2.83</v>
      </c>
      <c r="J1086" s="47">
        <f t="shared" ref="J1086:J1089" si="161">ROUND(H1086*I1086,2)</f>
        <v>3.36</v>
      </c>
    </row>
    <row r="1087" spans="1:10" s="37" customFormat="1" ht="25.5" x14ac:dyDescent="0.2">
      <c r="A1087" s="95" t="s">
        <v>42</v>
      </c>
      <c r="B1087" s="20">
        <v>21127</v>
      </c>
      <c r="C1087" s="95" t="s">
        <v>16</v>
      </c>
      <c r="D1087" s="95" t="s">
        <v>46</v>
      </c>
      <c r="E1087" s="107"/>
      <c r="F1087" s="107"/>
      <c r="G1087" s="53" t="s">
        <v>17</v>
      </c>
      <c r="H1087" s="54">
        <v>8.0000000000000002E-3</v>
      </c>
      <c r="I1087" s="47">
        <v>6.17</v>
      </c>
      <c r="J1087" s="47">
        <f t="shared" si="161"/>
        <v>0.05</v>
      </c>
    </row>
    <row r="1088" spans="1:10" ht="25.5" x14ac:dyDescent="0.2">
      <c r="A1088" s="96" t="s">
        <v>38</v>
      </c>
      <c r="B1088" s="8">
        <v>88247</v>
      </c>
      <c r="C1088" s="96" t="s">
        <v>16</v>
      </c>
      <c r="D1088" s="96" t="s">
        <v>44</v>
      </c>
      <c r="E1088" s="96"/>
      <c r="F1088" s="96"/>
      <c r="G1088" s="51" t="s">
        <v>34</v>
      </c>
      <c r="H1088" s="52">
        <v>2.9700000000000001E-2</v>
      </c>
      <c r="I1088" s="46">
        <v>18.89</v>
      </c>
      <c r="J1088" s="46">
        <f t="shared" si="161"/>
        <v>0.56000000000000005</v>
      </c>
    </row>
    <row r="1089" spans="1:10" ht="25.5" x14ac:dyDescent="0.2">
      <c r="A1089" s="96" t="s">
        <v>38</v>
      </c>
      <c r="B1089" s="8">
        <v>88264</v>
      </c>
      <c r="C1089" s="96" t="s">
        <v>16</v>
      </c>
      <c r="D1089" s="96" t="s">
        <v>43</v>
      </c>
      <c r="E1089" s="96"/>
      <c r="F1089" s="96"/>
      <c r="G1089" s="51" t="s">
        <v>34</v>
      </c>
      <c r="H1089" s="52">
        <v>0.03</v>
      </c>
      <c r="I1089" s="46">
        <v>23.04</v>
      </c>
      <c r="J1089" s="46">
        <f t="shared" si="161"/>
        <v>0.69</v>
      </c>
    </row>
    <row r="1090" spans="1:10" x14ac:dyDescent="0.2">
      <c r="A1090" s="69"/>
      <c r="B1090" s="69"/>
      <c r="C1090" s="69"/>
      <c r="D1090" s="69"/>
      <c r="E1090" s="69" t="s">
        <v>33</v>
      </c>
      <c r="F1090" s="4">
        <f>SUM(J1088:J1089)*0.653</f>
        <v>0.81625000000000003</v>
      </c>
      <c r="G1090" s="69" t="s">
        <v>32</v>
      </c>
      <c r="H1090" s="4">
        <v>0</v>
      </c>
      <c r="I1090" s="69" t="s">
        <v>31</v>
      </c>
      <c r="J1090" s="4">
        <f>F1090</f>
        <v>0.81625000000000003</v>
      </c>
    </row>
    <row r="1091" spans="1:10" x14ac:dyDescent="0.2">
      <c r="A1091" s="69"/>
      <c r="B1091" s="69"/>
      <c r="C1091" s="69"/>
      <c r="D1091" s="69"/>
      <c r="E1091" s="69" t="s">
        <v>30</v>
      </c>
      <c r="F1091" s="4">
        <f>I1085*0.2768</f>
        <v>1.2898879999999999</v>
      </c>
      <c r="G1091" s="69"/>
      <c r="H1091" s="110" t="s">
        <v>29</v>
      </c>
      <c r="I1091" s="110"/>
      <c r="J1091" s="4">
        <f>F1091+I1085</f>
        <v>5.9498879999999996</v>
      </c>
    </row>
    <row r="1092" spans="1:10" ht="15" thickBot="1" x14ac:dyDescent="0.25">
      <c r="A1092" s="60"/>
      <c r="B1092" s="60"/>
      <c r="C1092" s="60"/>
      <c r="D1092" s="60"/>
      <c r="E1092" s="58"/>
      <c r="F1092" s="59"/>
      <c r="G1092" s="58"/>
      <c r="H1092" s="58"/>
      <c r="I1092" s="60" t="s">
        <v>28</v>
      </c>
      <c r="J1092" s="61">
        <f>J1091</f>
        <v>5.9498879999999996</v>
      </c>
    </row>
    <row r="1093" spans="1:10" ht="15" x14ac:dyDescent="0.2">
      <c r="A1093" s="71" t="s">
        <v>574</v>
      </c>
      <c r="B1093" s="13" t="s">
        <v>5</v>
      </c>
      <c r="C1093" s="71" t="s">
        <v>6</v>
      </c>
      <c r="D1093" s="71" t="s">
        <v>7</v>
      </c>
      <c r="E1093" s="108" t="s">
        <v>40</v>
      </c>
      <c r="F1093" s="108"/>
      <c r="G1093" s="14" t="s">
        <v>8</v>
      </c>
      <c r="H1093" s="13" t="s">
        <v>9</v>
      </c>
      <c r="I1093" s="13" t="s">
        <v>10</v>
      </c>
      <c r="J1093" s="13" t="s">
        <v>11</v>
      </c>
    </row>
    <row r="1094" spans="1:10" x14ac:dyDescent="0.2">
      <c r="A1094" s="67" t="s">
        <v>39</v>
      </c>
      <c r="B1094" s="12">
        <v>91927</v>
      </c>
      <c r="C1094" s="67" t="s">
        <v>16</v>
      </c>
      <c r="D1094" s="67" t="s">
        <v>575</v>
      </c>
      <c r="E1094" s="109"/>
      <c r="F1094" s="109"/>
      <c r="G1094" s="49" t="s">
        <v>166</v>
      </c>
      <c r="H1094" s="50">
        <v>1</v>
      </c>
      <c r="I1094" s="48">
        <f>SUM(J1095:J1098)</f>
        <v>4.66</v>
      </c>
      <c r="J1094" s="48">
        <f>I1094</f>
        <v>4.66</v>
      </c>
    </row>
    <row r="1095" spans="1:10" ht="38.25" x14ac:dyDescent="0.2">
      <c r="A1095" s="95" t="s">
        <v>42</v>
      </c>
      <c r="B1095" s="20">
        <v>1022</v>
      </c>
      <c r="C1095" s="95" t="s">
        <v>16</v>
      </c>
      <c r="D1095" s="95" t="s">
        <v>581</v>
      </c>
      <c r="E1095" s="107"/>
      <c r="F1095" s="107"/>
      <c r="G1095" s="53" t="s">
        <v>18</v>
      </c>
      <c r="H1095" s="54">
        <v>1.1870000000000001</v>
      </c>
      <c r="I1095" s="47">
        <v>2.83</v>
      </c>
      <c r="J1095" s="47">
        <f t="shared" ref="J1095:J1098" si="162">ROUND(H1095*I1095,2)</f>
        <v>3.36</v>
      </c>
    </row>
    <row r="1096" spans="1:10" s="37" customFormat="1" ht="25.5" x14ac:dyDescent="0.2">
      <c r="A1096" s="95" t="s">
        <v>42</v>
      </c>
      <c r="B1096" s="20">
        <v>21127</v>
      </c>
      <c r="C1096" s="95" t="s">
        <v>16</v>
      </c>
      <c r="D1096" s="95" t="s">
        <v>46</v>
      </c>
      <c r="E1096" s="107"/>
      <c r="F1096" s="107"/>
      <c r="G1096" s="53" t="s">
        <v>17</v>
      </c>
      <c r="H1096" s="54">
        <v>8.0000000000000002E-3</v>
      </c>
      <c r="I1096" s="47">
        <v>6.17</v>
      </c>
      <c r="J1096" s="47">
        <f t="shared" si="162"/>
        <v>0.05</v>
      </c>
    </row>
    <row r="1097" spans="1:10" ht="25.5" x14ac:dyDescent="0.2">
      <c r="A1097" s="96" t="s">
        <v>38</v>
      </c>
      <c r="B1097" s="8">
        <v>88247</v>
      </c>
      <c r="C1097" s="96" t="s">
        <v>16</v>
      </c>
      <c r="D1097" s="96" t="s">
        <v>44</v>
      </c>
      <c r="E1097" s="96"/>
      <c r="F1097" s="96"/>
      <c r="G1097" s="51" t="s">
        <v>34</v>
      </c>
      <c r="H1097" s="52">
        <v>2.9700000000000001E-2</v>
      </c>
      <c r="I1097" s="46">
        <v>18.89</v>
      </c>
      <c r="J1097" s="46">
        <f t="shared" si="162"/>
        <v>0.56000000000000005</v>
      </c>
    </row>
    <row r="1098" spans="1:10" ht="25.5" x14ac:dyDescent="0.2">
      <c r="A1098" s="96" t="s">
        <v>38</v>
      </c>
      <c r="B1098" s="8">
        <v>88264</v>
      </c>
      <c r="C1098" s="96" t="s">
        <v>16</v>
      </c>
      <c r="D1098" s="96" t="s">
        <v>43</v>
      </c>
      <c r="E1098" s="96"/>
      <c r="F1098" s="96"/>
      <c r="G1098" s="51" t="s">
        <v>34</v>
      </c>
      <c r="H1098" s="52">
        <v>0.03</v>
      </c>
      <c r="I1098" s="46">
        <v>23.04</v>
      </c>
      <c r="J1098" s="46">
        <f t="shared" si="162"/>
        <v>0.69</v>
      </c>
    </row>
    <row r="1099" spans="1:10" x14ac:dyDescent="0.2">
      <c r="A1099" s="69"/>
      <c r="B1099" s="69"/>
      <c r="C1099" s="69"/>
      <c r="D1099" s="69"/>
      <c r="E1099" s="69" t="s">
        <v>33</v>
      </c>
      <c r="F1099" s="4">
        <f>SUM(J1097:J1098)*0.653</f>
        <v>0.81625000000000003</v>
      </c>
      <c r="G1099" s="69" t="s">
        <v>32</v>
      </c>
      <c r="H1099" s="4">
        <v>0</v>
      </c>
      <c r="I1099" s="69" t="s">
        <v>31</v>
      </c>
      <c r="J1099" s="4">
        <f>F1099</f>
        <v>0.81625000000000003</v>
      </c>
    </row>
    <row r="1100" spans="1:10" x14ac:dyDescent="0.2">
      <c r="A1100" s="69"/>
      <c r="B1100" s="69"/>
      <c r="C1100" s="69"/>
      <c r="D1100" s="69"/>
      <c r="E1100" s="69" t="s">
        <v>30</v>
      </c>
      <c r="F1100" s="4">
        <f>I1094*0.2768</f>
        <v>1.2898879999999999</v>
      </c>
      <c r="G1100" s="69"/>
      <c r="H1100" s="110" t="s">
        <v>29</v>
      </c>
      <c r="I1100" s="110"/>
      <c r="J1100" s="4">
        <f>F1100+I1094</f>
        <v>5.9498879999999996</v>
      </c>
    </row>
    <row r="1101" spans="1:10" ht="15" thickBot="1" x14ac:dyDescent="0.25">
      <c r="A1101" s="60"/>
      <c r="B1101" s="60"/>
      <c r="C1101" s="60"/>
      <c r="D1101" s="60"/>
      <c r="E1101" s="58"/>
      <c r="F1101" s="59"/>
      <c r="G1101" s="58"/>
      <c r="H1101" s="58"/>
      <c r="I1101" s="60" t="s">
        <v>28</v>
      </c>
      <c r="J1101" s="61">
        <f>J1100</f>
        <v>5.9498879999999996</v>
      </c>
    </row>
    <row r="1102" spans="1:10" ht="15" x14ac:dyDescent="0.2">
      <c r="A1102" s="71" t="s">
        <v>576</v>
      </c>
      <c r="B1102" s="13" t="s">
        <v>5</v>
      </c>
      <c r="C1102" s="71" t="s">
        <v>6</v>
      </c>
      <c r="D1102" s="71" t="s">
        <v>7</v>
      </c>
      <c r="E1102" s="108" t="s">
        <v>40</v>
      </c>
      <c r="F1102" s="108"/>
      <c r="G1102" s="14" t="s">
        <v>8</v>
      </c>
      <c r="H1102" s="13" t="s">
        <v>9</v>
      </c>
      <c r="I1102" s="13" t="s">
        <v>10</v>
      </c>
      <c r="J1102" s="13" t="s">
        <v>11</v>
      </c>
    </row>
    <row r="1103" spans="1:10" x14ac:dyDescent="0.2">
      <c r="A1103" s="67" t="s">
        <v>39</v>
      </c>
      <c r="B1103" s="12">
        <v>91927</v>
      </c>
      <c r="C1103" s="67" t="s">
        <v>16</v>
      </c>
      <c r="D1103" s="67" t="s">
        <v>577</v>
      </c>
      <c r="E1103" s="109"/>
      <c r="F1103" s="109"/>
      <c r="G1103" s="49" t="s">
        <v>166</v>
      </c>
      <c r="H1103" s="50">
        <v>1</v>
      </c>
      <c r="I1103" s="48">
        <f>SUM(J1104:J1107)</f>
        <v>4.66</v>
      </c>
      <c r="J1103" s="48">
        <f>I1103</f>
        <v>4.66</v>
      </c>
    </row>
    <row r="1104" spans="1:10" ht="38.25" x14ac:dyDescent="0.2">
      <c r="A1104" s="95" t="s">
        <v>42</v>
      </c>
      <c r="B1104" s="20">
        <v>1022</v>
      </c>
      <c r="C1104" s="95" t="s">
        <v>16</v>
      </c>
      <c r="D1104" s="95" t="s">
        <v>581</v>
      </c>
      <c r="E1104" s="107"/>
      <c r="F1104" s="107"/>
      <c r="G1104" s="53" t="s">
        <v>18</v>
      </c>
      <c r="H1104" s="54">
        <v>1.1870000000000001</v>
      </c>
      <c r="I1104" s="47">
        <v>2.83</v>
      </c>
      <c r="J1104" s="47">
        <f t="shared" ref="J1104:J1107" si="163">ROUND(H1104*I1104,2)</f>
        <v>3.36</v>
      </c>
    </row>
    <row r="1105" spans="1:10" ht="25.5" x14ac:dyDescent="0.2">
      <c r="A1105" s="95" t="s">
        <v>42</v>
      </c>
      <c r="B1105" s="20">
        <v>21127</v>
      </c>
      <c r="C1105" s="95" t="s">
        <v>16</v>
      </c>
      <c r="D1105" s="95" t="s">
        <v>46</v>
      </c>
      <c r="E1105" s="107"/>
      <c r="F1105" s="107"/>
      <c r="G1105" s="53" t="s">
        <v>17</v>
      </c>
      <c r="H1105" s="54">
        <v>8.0000000000000002E-3</v>
      </c>
      <c r="I1105" s="47">
        <v>6.17</v>
      </c>
      <c r="J1105" s="47">
        <f t="shared" si="163"/>
        <v>0.05</v>
      </c>
    </row>
    <row r="1106" spans="1:10" ht="25.5" x14ac:dyDescent="0.2">
      <c r="A1106" s="96" t="s">
        <v>38</v>
      </c>
      <c r="B1106" s="8">
        <v>88247</v>
      </c>
      <c r="C1106" s="96" t="s">
        <v>16</v>
      </c>
      <c r="D1106" s="96" t="s">
        <v>44</v>
      </c>
      <c r="E1106" s="96"/>
      <c r="F1106" s="96"/>
      <c r="G1106" s="51" t="s">
        <v>34</v>
      </c>
      <c r="H1106" s="52">
        <v>2.9700000000000001E-2</v>
      </c>
      <c r="I1106" s="46">
        <v>18.89</v>
      </c>
      <c r="J1106" s="46">
        <f t="shared" si="163"/>
        <v>0.56000000000000005</v>
      </c>
    </row>
    <row r="1107" spans="1:10" ht="25.5" x14ac:dyDescent="0.2">
      <c r="A1107" s="96" t="s">
        <v>38</v>
      </c>
      <c r="B1107" s="8">
        <v>88264</v>
      </c>
      <c r="C1107" s="96" t="s">
        <v>16</v>
      </c>
      <c r="D1107" s="96" t="s">
        <v>43</v>
      </c>
      <c r="E1107" s="96"/>
      <c r="F1107" s="96"/>
      <c r="G1107" s="51" t="s">
        <v>34</v>
      </c>
      <c r="H1107" s="52">
        <v>0.03</v>
      </c>
      <c r="I1107" s="46">
        <v>23.04</v>
      </c>
      <c r="J1107" s="46">
        <f t="shared" si="163"/>
        <v>0.69</v>
      </c>
    </row>
    <row r="1108" spans="1:10" x14ac:dyDescent="0.2">
      <c r="A1108" s="69"/>
      <c r="B1108" s="69"/>
      <c r="C1108" s="69"/>
      <c r="D1108" s="69"/>
      <c r="E1108" s="69" t="s">
        <v>33</v>
      </c>
      <c r="F1108" s="4">
        <f>SUM(J1106:J1107)*0.653</f>
        <v>0.81625000000000003</v>
      </c>
      <c r="G1108" s="69" t="s">
        <v>32</v>
      </c>
      <c r="H1108" s="4">
        <v>0</v>
      </c>
      <c r="I1108" s="69" t="s">
        <v>31</v>
      </c>
      <c r="J1108" s="4">
        <f>F1108</f>
        <v>0.81625000000000003</v>
      </c>
    </row>
    <row r="1109" spans="1:10" x14ac:dyDescent="0.2">
      <c r="A1109" s="69"/>
      <c r="B1109" s="69"/>
      <c r="C1109" s="69"/>
      <c r="D1109" s="69"/>
      <c r="E1109" s="69" t="s">
        <v>30</v>
      </c>
      <c r="F1109" s="4">
        <f>I1103*0.2768</f>
        <v>1.2898879999999999</v>
      </c>
      <c r="G1109" s="69"/>
      <c r="H1109" s="110" t="s">
        <v>29</v>
      </c>
      <c r="I1109" s="110"/>
      <c r="J1109" s="4">
        <f>F1109+I1103</f>
        <v>5.9498879999999996</v>
      </c>
    </row>
    <row r="1110" spans="1:10" ht="15" thickBot="1" x14ac:dyDescent="0.25">
      <c r="A1110" s="60"/>
      <c r="B1110" s="60"/>
      <c r="C1110" s="60"/>
      <c r="D1110" s="60"/>
      <c r="E1110" s="58"/>
      <c r="F1110" s="59"/>
      <c r="G1110" s="58"/>
      <c r="H1110" s="58"/>
      <c r="I1110" s="60" t="s">
        <v>28</v>
      </c>
      <c r="J1110" s="61">
        <f>J1109</f>
        <v>5.9498879999999996</v>
      </c>
    </row>
    <row r="1111" spans="1:10" ht="15" x14ac:dyDescent="0.2">
      <c r="A1111" s="71" t="s">
        <v>578</v>
      </c>
      <c r="B1111" s="13" t="s">
        <v>5</v>
      </c>
      <c r="C1111" s="71" t="s">
        <v>6</v>
      </c>
      <c r="D1111" s="71" t="s">
        <v>7</v>
      </c>
      <c r="E1111" s="108" t="s">
        <v>40</v>
      </c>
      <c r="F1111" s="108"/>
      <c r="G1111" s="14" t="s">
        <v>8</v>
      </c>
      <c r="H1111" s="13" t="s">
        <v>9</v>
      </c>
      <c r="I1111" s="13" t="s">
        <v>10</v>
      </c>
      <c r="J1111" s="13" t="s">
        <v>11</v>
      </c>
    </row>
    <row r="1112" spans="1:10" x14ac:dyDescent="0.2">
      <c r="A1112" s="67" t="s">
        <v>39</v>
      </c>
      <c r="B1112" s="12">
        <v>91929</v>
      </c>
      <c r="C1112" s="67" t="s">
        <v>16</v>
      </c>
      <c r="D1112" s="67" t="s">
        <v>579</v>
      </c>
      <c r="E1112" s="109"/>
      <c r="F1112" s="109"/>
      <c r="G1112" s="49" t="s">
        <v>166</v>
      </c>
      <c r="H1112" s="50">
        <v>1</v>
      </c>
      <c r="I1112" s="48">
        <f>SUM(J1113:J1116)</f>
        <v>6.88</v>
      </c>
      <c r="J1112" s="48">
        <f>I1112</f>
        <v>6.88</v>
      </c>
    </row>
    <row r="1113" spans="1:10" ht="38.25" x14ac:dyDescent="0.2">
      <c r="A1113" s="95" t="s">
        <v>42</v>
      </c>
      <c r="B1113" s="20">
        <v>1021</v>
      </c>
      <c r="C1113" s="95" t="s">
        <v>16</v>
      </c>
      <c r="D1113" s="95" t="s">
        <v>580</v>
      </c>
      <c r="E1113" s="107"/>
      <c r="F1113" s="107"/>
      <c r="G1113" s="53" t="s">
        <v>18</v>
      </c>
      <c r="H1113" s="54">
        <v>1.19</v>
      </c>
      <c r="I1113" s="47">
        <v>4.34</v>
      </c>
      <c r="J1113" s="47">
        <f t="shared" ref="J1113:J1116" si="164">ROUND(H1113*I1113,2)</f>
        <v>5.16</v>
      </c>
    </row>
    <row r="1114" spans="1:10" ht="25.5" x14ac:dyDescent="0.2">
      <c r="A1114" s="95" t="s">
        <v>42</v>
      </c>
      <c r="B1114" s="20">
        <v>21127</v>
      </c>
      <c r="C1114" s="95" t="s">
        <v>16</v>
      </c>
      <c r="D1114" s="95" t="s">
        <v>46</v>
      </c>
      <c r="E1114" s="107"/>
      <c r="F1114" s="107"/>
      <c r="G1114" s="53" t="s">
        <v>17</v>
      </c>
      <c r="H1114" s="54">
        <v>8.0000000000000002E-3</v>
      </c>
      <c r="I1114" s="47">
        <v>6.17</v>
      </c>
      <c r="J1114" s="47">
        <f t="shared" si="164"/>
        <v>0.05</v>
      </c>
    </row>
    <row r="1115" spans="1:10" s="37" customFormat="1" ht="25.5" x14ac:dyDescent="0.2">
      <c r="A1115" s="96" t="s">
        <v>38</v>
      </c>
      <c r="B1115" s="8">
        <v>88247</v>
      </c>
      <c r="C1115" s="96" t="s">
        <v>16</v>
      </c>
      <c r="D1115" s="96" t="s">
        <v>44</v>
      </c>
      <c r="E1115" s="96"/>
      <c r="F1115" s="96"/>
      <c r="G1115" s="51" t="s">
        <v>34</v>
      </c>
      <c r="H1115" s="52">
        <v>3.9699999999999999E-2</v>
      </c>
      <c r="I1115" s="46">
        <v>18.89</v>
      </c>
      <c r="J1115" s="46">
        <f t="shared" si="164"/>
        <v>0.75</v>
      </c>
    </row>
    <row r="1116" spans="1:10" ht="25.5" x14ac:dyDescent="0.2">
      <c r="A1116" s="96" t="s">
        <v>38</v>
      </c>
      <c r="B1116" s="8">
        <v>88264</v>
      </c>
      <c r="C1116" s="96" t="s">
        <v>16</v>
      </c>
      <c r="D1116" s="96" t="s">
        <v>43</v>
      </c>
      <c r="E1116" s="96"/>
      <c r="F1116" s="96"/>
      <c r="G1116" s="51" t="s">
        <v>34</v>
      </c>
      <c r="H1116" s="52">
        <v>0.04</v>
      </c>
      <c r="I1116" s="46">
        <v>23.04</v>
      </c>
      <c r="J1116" s="46">
        <f t="shared" si="164"/>
        <v>0.92</v>
      </c>
    </row>
    <row r="1117" spans="1:10" x14ac:dyDescent="0.2">
      <c r="A1117" s="69"/>
      <c r="B1117" s="69"/>
      <c r="C1117" s="69"/>
      <c r="D1117" s="69"/>
      <c r="E1117" s="69" t="s">
        <v>33</v>
      </c>
      <c r="F1117" s="4">
        <f>SUM(J1114:J1116)*0.653</f>
        <v>1.1231600000000002</v>
      </c>
      <c r="G1117" s="69" t="s">
        <v>32</v>
      </c>
      <c r="H1117" s="4">
        <v>0</v>
      </c>
      <c r="I1117" s="69" t="s">
        <v>31</v>
      </c>
      <c r="J1117" s="4">
        <f>F1117</f>
        <v>1.1231600000000002</v>
      </c>
    </row>
    <row r="1118" spans="1:10" x14ac:dyDescent="0.2">
      <c r="A1118" s="69"/>
      <c r="B1118" s="69"/>
      <c r="C1118" s="69"/>
      <c r="D1118" s="69"/>
      <c r="E1118" s="69" t="s">
        <v>30</v>
      </c>
      <c r="F1118" s="4">
        <f>I1112*0.2768</f>
        <v>1.9043839999999999</v>
      </c>
      <c r="G1118" s="69"/>
      <c r="H1118" s="110" t="s">
        <v>29</v>
      </c>
      <c r="I1118" s="110"/>
      <c r="J1118" s="4">
        <f>F1118+I1112</f>
        <v>8.7843839999999993</v>
      </c>
    </row>
    <row r="1119" spans="1:10" ht="15" thickBot="1" x14ac:dyDescent="0.25">
      <c r="A1119" s="60"/>
      <c r="B1119" s="60"/>
      <c r="C1119" s="60"/>
      <c r="D1119" s="60"/>
      <c r="E1119" s="58"/>
      <c r="F1119" s="59"/>
      <c r="G1119" s="58"/>
      <c r="H1119" s="58"/>
      <c r="I1119" s="60" t="s">
        <v>28</v>
      </c>
      <c r="J1119" s="61">
        <f>J1118</f>
        <v>8.7843839999999993</v>
      </c>
    </row>
    <row r="1120" spans="1:10" ht="15" x14ac:dyDescent="0.2">
      <c r="A1120" s="71" t="s">
        <v>582</v>
      </c>
      <c r="B1120" s="13" t="s">
        <v>5</v>
      </c>
      <c r="C1120" s="71" t="s">
        <v>6</v>
      </c>
      <c r="D1120" s="71" t="s">
        <v>7</v>
      </c>
      <c r="E1120" s="108" t="s">
        <v>40</v>
      </c>
      <c r="F1120" s="108"/>
      <c r="G1120" s="14" t="s">
        <v>8</v>
      </c>
      <c r="H1120" s="13" t="s">
        <v>9</v>
      </c>
      <c r="I1120" s="13" t="s">
        <v>10</v>
      </c>
      <c r="J1120" s="13" t="s">
        <v>11</v>
      </c>
    </row>
    <row r="1121" spans="1:10" x14ac:dyDescent="0.2">
      <c r="A1121" s="67" t="s">
        <v>39</v>
      </c>
      <c r="B1121" s="12">
        <v>91929</v>
      </c>
      <c r="C1121" s="67" t="s">
        <v>16</v>
      </c>
      <c r="D1121" s="67" t="s">
        <v>583</v>
      </c>
      <c r="E1121" s="109"/>
      <c r="F1121" s="109"/>
      <c r="G1121" s="49" t="s">
        <v>166</v>
      </c>
      <c r="H1121" s="50">
        <v>1</v>
      </c>
      <c r="I1121" s="48">
        <f>SUM(J1122:J1125)</f>
        <v>6.88</v>
      </c>
      <c r="J1121" s="48">
        <f>I1121</f>
        <v>6.88</v>
      </c>
    </row>
    <row r="1122" spans="1:10" ht="38.25" x14ac:dyDescent="0.2">
      <c r="A1122" s="95" t="s">
        <v>42</v>
      </c>
      <c r="B1122" s="20">
        <v>1021</v>
      </c>
      <c r="C1122" s="95" t="s">
        <v>16</v>
      </c>
      <c r="D1122" s="95" t="s">
        <v>580</v>
      </c>
      <c r="E1122" s="107"/>
      <c r="F1122" s="107"/>
      <c r="G1122" s="53" t="s">
        <v>18</v>
      </c>
      <c r="H1122" s="54">
        <v>1.19</v>
      </c>
      <c r="I1122" s="47">
        <v>4.34</v>
      </c>
      <c r="J1122" s="47">
        <f t="shared" ref="J1122:J1125" si="165">ROUND(H1122*I1122,2)</f>
        <v>5.16</v>
      </c>
    </row>
    <row r="1123" spans="1:10" ht="25.5" x14ac:dyDescent="0.2">
      <c r="A1123" s="95" t="s">
        <v>42</v>
      </c>
      <c r="B1123" s="20">
        <v>21127</v>
      </c>
      <c r="C1123" s="95" t="s">
        <v>16</v>
      </c>
      <c r="D1123" s="95" t="s">
        <v>46</v>
      </c>
      <c r="E1123" s="107"/>
      <c r="F1123" s="107"/>
      <c r="G1123" s="53" t="s">
        <v>17</v>
      </c>
      <c r="H1123" s="54">
        <v>8.0000000000000002E-3</v>
      </c>
      <c r="I1123" s="47">
        <v>6.17</v>
      </c>
      <c r="J1123" s="47">
        <f t="shared" si="165"/>
        <v>0.05</v>
      </c>
    </row>
    <row r="1124" spans="1:10" ht="25.5" x14ac:dyDescent="0.2">
      <c r="A1124" s="96" t="s">
        <v>38</v>
      </c>
      <c r="B1124" s="8">
        <v>88247</v>
      </c>
      <c r="C1124" s="96" t="s">
        <v>16</v>
      </c>
      <c r="D1124" s="96" t="s">
        <v>44</v>
      </c>
      <c r="E1124" s="96"/>
      <c r="F1124" s="96"/>
      <c r="G1124" s="51" t="s">
        <v>34</v>
      </c>
      <c r="H1124" s="52">
        <v>3.9699999999999999E-2</v>
      </c>
      <c r="I1124" s="46">
        <v>18.89</v>
      </c>
      <c r="J1124" s="46">
        <f t="shared" si="165"/>
        <v>0.75</v>
      </c>
    </row>
    <row r="1125" spans="1:10" ht="25.5" x14ac:dyDescent="0.2">
      <c r="A1125" s="96" t="s">
        <v>38</v>
      </c>
      <c r="B1125" s="8">
        <v>88264</v>
      </c>
      <c r="C1125" s="96" t="s">
        <v>16</v>
      </c>
      <c r="D1125" s="96" t="s">
        <v>43</v>
      </c>
      <c r="E1125" s="96"/>
      <c r="F1125" s="96"/>
      <c r="G1125" s="51" t="s">
        <v>34</v>
      </c>
      <c r="H1125" s="52">
        <v>0.04</v>
      </c>
      <c r="I1125" s="46">
        <v>23.04</v>
      </c>
      <c r="J1125" s="46">
        <f t="shared" si="165"/>
        <v>0.92</v>
      </c>
    </row>
    <row r="1126" spans="1:10" x14ac:dyDescent="0.2">
      <c r="A1126" s="69"/>
      <c r="B1126" s="69"/>
      <c r="C1126" s="69"/>
      <c r="D1126" s="69"/>
      <c r="E1126" s="69" t="s">
        <v>33</v>
      </c>
      <c r="F1126" s="4">
        <f>SUM(J1123:J1125)*0.653</f>
        <v>1.1231600000000002</v>
      </c>
      <c r="G1126" s="69" t="s">
        <v>32</v>
      </c>
      <c r="H1126" s="4">
        <v>0</v>
      </c>
      <c r="I1126" s="69" t="s">
        <v>31</v>
      </c>
      <c r="J1126" s="4">
        <f>F1126</f>
        <v>1.1231600000000002</v>
      </c>
    </row>
    <row r="1127" spans="1:10" x14ac:dyDescent="0.2">
      <c r="A1127" s="69"/>
      <c r="B1127" s="69"/>
      <c r="C1127" s="69"/>
      <c r="D1127" s="69"/>
      <c r="E1127" s="69" t="s">
        <v>30</v>
      </c>
      <c r="F1127" s="4">
        <f>I1121*0.2768</f>
        <v>1.9043839999999999</v>
      </c>
      <c r="G1127" s="69"/>
      <c r="H1127" s="110" t="s">
        <v>29</v>
      </c>
      <c r="I1127" s="110"/>
      <c r="J1127" s="4">
        <f>F1127+I1121</f>
        <v>8.7843839999999993</v>
      </c>
    </row>
    <row r="1128" spans="1:10" ht="15" thickBot="1" x14ac:dyDescent="0.25">
      <c r="A1128" s="60"/>
      <c r="B1128" s="60"/>
      <c r="C1128" s="60"/>
      <c r="D1128" s="60"/>
      <c r="E1128" s="58"/>
      <c r="F1128" s="59"/>
      <c r="G1128" s="58"/>
      <c r="H1128" s="58"/>
      <c r="I1128" s="60" t="s">
        <v>28</v>
      </c>
      <c r="J1128" s="61">
        <f>J1127</f>
        <v>8.7843839999999993</v>
      </c>
    </row>
    <row r="1129" spans="1:10" ht="15" x14ac:dyDescent="0.2">
      <c r="A1129" s="71" t="s">
        <v>584</v>
      </c>
      <c r="B1129" s="13" t="s">
        <v>5</v>
      </c>
      <c r="C1129" s="71" t="s">
        <v>6</v>
      </c>
      <c r="D1129" s="71" t="s">
        <v>7</v>
      </c>
      <c r="E1129" s="108" t="s">
        <v>40</v>
      </c>
      <c r="F1129" s="108"/>
      <c r="G1129" s="14" t="s">
        <v>8</v>
      </c>
      <c r="H1129" s="13" t="s">
        <v>9</v>
      </c>
      <c r="I1129" s="13" t="s">
        <v>10</v>
      </c>
      <c r="J1129" s="13" t="s">
        <v>11</v>
      </c>
    </row>
    <row r="1130" spans="1:10" x14ac:dyDescent="0.2">
      <c r="A1130" s="67" t="s">
        <v>39</v>
      </c>
      <c r="B1130" s="12">
        <v>93654</v>
      </c>
      <c r="C1130" s="67" t="s">
        <v>16</v>
      </c>
      <c r="D1130" s="67" t="s">
        <v>585</v>
      </c>
      <c r="E1130" s="109" t="s">
        <v>35</v>
      </c>
      <c r="F1130" s="109"/>
      <c r="G1130" s="10" t="s">
        <v>182</v>
      </c>
      <c r="H1130" s="50">
        <v>1</v>
      </c>
      <c r="I1130" s="48">
        <f>SUM(J1131:J1134)</f>
        <v>11.53</v>
      </c>
      <c r="J1130" s="48">
        <f>I1130</f>
        <v>11.53</v>
      </c>
    </row>
    <row r="1131" spans="1:10" ht="25.5" x14ac:dyDescent="0.2">
      <c r="A1131" s="95" t="s">
        <v>42</v>
      </c>
      <c r="B1131" s="20">
        <v>1570</v>
      </c>
      <c r="C1131" s="95" t="s">
        <v>16</v>
      </c>
      <c r="D1131" s="95" t="s">
        <v>586</v>
      </c>
      <c r="E1131" s="107"/>
      <c r="F1131" s="107"/>
      <c r="G1131" s="53" t="s">
        <v>17</v>
      </c>
      <c r="H1131" s="54">
        <v>1</v>
      </c>
      <c r="I1131" s="47">
        <v>0.94</v>
      </c>
      <c r="J1131" s="47">
        <f t="shared" ref="J1131:J1134" si="166">ROUND(H1131*I1131,2)</f>
        <v>0.94</v>
      </c>
    </row>
    <row r="1132" spans="1:10" x14ac:dyDescent="0.2">
      <c r="A1132" s="95" t="s">
        <v>42</v>
      </c>
      <c r="B1132" s="20">
        <v>34653</v>
      </c>
      <c r="C1132" s="95" t="s">
        <v>16</v>
      </c>
      <c r="D1132" s="95" t="s">
        <v>587</v>
      </c>
      <c r="E1132" s="107"/>
      <c r="F1132" s="107"/>
      <c r="G1132" s="53" t="s">
        <v>17</v>
      </c>
      <c r="H1132" s="54">
        <v>1</v>
      </c>
      <c r="I1132" s="47">
        <v>8.61</v>
      </c>
      <c r="J1132" s="47">
        <f t="shared" si="166"/>
        <v>8.61</v>
      </c>
    </row>
    <row r="1133" spans="1:10" ht="25.5" x14ac:dyDescent="0.2">
      <c r="A1133" s="96" t="s">
        <v>38</v>
      </c>
      <c r="B1133" s="8">
        <v>88247</v>
      </c>
      <c r="C1133" s="96" t="s">
        <v>16</v>
      </c>
      <c r="D1133" s="96" t="s">
        <v>44</v>
      </c>
      <c r="E1133" s="96"/>
      <c r="F1133" s="96"/>
      <c r="G1133" s="51" t="s">
        <v>34</v>
      </c>
      <c r="H1133" s="52">
        <v>4.7E-2</v>
      </c>
      <c r="I1133" s="46">
        <v>18.89</v>
      </c>
      <c r="J1133" s="46">
        <f t="shared" si="166"/>
        <v>0.89</v>
      </c>
    </row>
    <row r="1134" spans="1:10" ht="25.5" x14ac:dyDescent="0.2">
      <c r="A1134" s="96" t="s">
        <v>38</v>
      </c>
      <c r="B1134" s="8">
        <v>88264</v>
      </c>
      <c r="C1134" s="96" t="s">
        <v>16</v>
      </c>
      <c r="D1134" s="96" t="s">
        <v>43</v>
      </c>
      <c r="E1134" s="96"/>
      <c r="F1134" s="96"/>
      <c r="G1134" s="51" t="s">
        <v>34</v>
      </c>
      <c r="H1134" s="52">
        <v>4.7199999999999999E-2</v>
      </c>
      <c r="I1134" s="46">
        <v>23.04</v>
      </c>
      <c r="J1134" s="46">
        <f t="shared" si="166"/>
        <v>1.0900000000000001</v>
      </c>
    </row>
    <row r="1135" spans="1:10" ht="14.25" customHeight="1" x14ac:dyDescent="0.2">
      <c r="A1135" s="69"/>
      <c r="B1135" s="69"/>
      <c r="C1135" s="69"/>
      <c r="D1135" s="69"/>
      <c r="E1135" s="69" t="s">
        <v>33</v>
      </c>
      <c r="F1135" s="4">
        <f>SUM(J1133:J1134)*0.653</f>
        <v>1.29294</v>
      </c>
      <c r="G1135" s="69" t="s">
        <v>32</v>
      </c>
      <c r="H1135" s="4">
        <v>0</v>
      </c>
      <c r="I1135" s="69" t="s">
        <v>31</v>
      </c>
      <c r="J1135" s="4">
        <f>F1135</f>
        <v>1.29294</v>
      </c>
    </row>
    <row r="1136" spans="1:10" x14ac:dyDescent="0.2">
      <c r="A1136" s="69"/>
      <c r="B1136" s="69"/>
      <c r="C1136" s="69"/>
      <c r="D1136" s="69"/>
      <c r="E1136" s="69" t="s">
        <v>30</v>
      </c>
      <c r="F1136" s="4">
        <f>I1130*0.2768</f>
        <v>3.1915039999999997</v>
      </c>
      <c r="G1136" s="69"/>
      <c r="H1136" s="110" t="s">
        <v>29</v>
      </c>
      <c r="I1136" s="110"/>
      <c r="J1136" s="4">
        <f>F1136+I1130</f>
        <v>14.721503999999999</v>
      </c>
    </row>
    <row r="1137" spans="1:10" ht="15" thickBot="1" x14ac:dyDescent="0.25">
      <c r="A1137" s="58"/>
      <c r="B1137" s="58"/>
      <c r="C1137" s="58"/>
      <c r="D1137" s="58"/>
      <c r="E1137" s="58"/>
      <c r="F1137" s="59"/>
      <c r="G1137" s="58"/>
      <c r="H1137" s="58"/>
      <c r="I1137" s="60" t="s">
        <v>28</v>
      </c>
      <c r="J1137" s="61">
        <f>J1136</f>
        <v>14.721503999999999</v>
      </c>
    </row>
    <row r="1138" spans="1:10" ht="15" x14ac:dyDescent="0.2">
      <c r="A1138" s="71" t="s">
        <v>588</v>
      </c>
      <c r="B1138" s="13" t="s">
        <v>5</v>
      </c>
      <c r="C1138" s="71" t="s">
        <v>6</v>
      </c>
      <c r="D1138" s="71" t="s">
        <v>7</v>
      </c>
      <c r="E1138" s="108" t="s">
        <v>40</v>
      </c>
      <c r="F1138" s="108"/>
      <c r="G1138" s="14" t="s">
        <v>8</v>
      </c>
      <c r="H1138" s="13" t="s">
        <v>9</v>
      </c>
      <c r="I1138" s="13" t="s">
        <v>10</v>
      </c>
      <c r="J1138" s="13" t="s">
        <v>11</v>
      </c>
    </row>
    <row r="1139" spans="1:10" x14ac:dyDescent="0.2">
      <c r="A1139" s="67" t="s">
        <v>39</v>
      </c>
      <c r="B1139" s="12">
        <v>93661</v>
      </c>
      <c r="C1139" s="67" t="s">
        <v>16</v>
      </c>
      <c r="D1139" s="67" t="s">
        <v>589</v>
      </c>
      <c r="E1139" s="109" t="s">
        <v>35</v>
      </c>
      <c r="F1139" s="109"/>
      <c r="G1139" s="49" t="s">
        <v>182</v>
      </c>
      <c r="H1139" s="50">
        <v>1</v>
      </c>
      <c r="I1139" s="48">
        <f>SUM(J1140:J1143)</f>
        <v>55.21</v>
      </c>
      <c r="J1139" s="48">
        <f>I1139</f>
        <v>55.21</v>
      </c>
    </row>
    <row r="1140" spans="1:10" ht="25.5" x14ac:dyDescent="0.2">
      <c r="A1140" s="95" t="s">
        <v>42</v>
      </c>
      <c r="B1140" s="20">
        <v>1570</v>
      </c>
      <c r="C1140" s="95" t="s">
        <v>16</v>
      </c>
      <c r="D1140" s="95" t="s">
        <v>586</v>
      </c>
      <c r="E1140" s="107"/>
      <c r="F1140" s="107"/>
      <c r="G1140" s="53" t="s">
        <v>17</v>
      </c>
      <c r="H1140" s="54">
        <v>2</v>
      </c>
      <c r="I1140" s="47">
        <v>0.94</v>
      </c>
      <c r="J1140" s="47">
        <f t="shared" ref="J1140:J1143" si="167">ROUND(H1140*I1140,2)</f>
        <v>1.88</v>
      </c>
    </row>
    <row r="1141" spans="1:10" s="37" customFormat="1" x14ac:dyDescent="0.2">
      <c r="A1141" s="95" t="s">
        <v>42</v>
      </c>
      <c r="B1141" s="20">
        <v>34616</v>
      </c>
      <c r="C1141" s="95" t="s">
        <v>16</v>
      </c>
      <c r="D1141" s="95" t="s">
        <v>590</v>
      </c>
      <c r="E1141" s="107"/>
      <c r="F1141" s="107"/>
      <c r="G1141" s="53" t="s">
        <v>17</v>
      </c>
      <c r="H1141" s="54">
        <v>1</v>
      </c>
      <c r="I1141" s="47">
        <v>49.35</v>
      </c>
      <c r="J1141" s="47">
        <f t="shared" si="167"/>
        <v>49.35</v>
      </c>
    </row>
    <row r="1142" spans="1:10" s="37" customFormat="1" ht="25.5" x14ac:dyDescent="0.2">
      <c r="A1142" s="96" t="s">
        <v>38</v>
      </c>
      <c r="B1142" s="8">
        <v>88247</v>
      </c>
      <c r="C1142" s="96" t="s">
        <v>16</v>
      </c>
      <c r="D1142" s="96" t="s">
        <v>44</v>
      </c>
      <c r="E1142" s="96"/>
      <c r="F1142" s="96"/>
      <c r="G1142" s="51" t="s">
        <v>34</v>
      </c>
      <c r="H1142" s="52">
        <v>9.5000000000000001E-2</v>
      </c>
      <c r="I1142" s="46">
        <v>18.89</v>
      </c>
      <c r="J1142" s="46">
        <f t="shared" si="167"/>
        <v>1.79</v>
      </c>
    </row>
    <row r="1143" spans="1:10" s="37" customFormat="1" ht="25.5" x14ac:dyDescent="0.2">
      <c r="A1143" s="96" t="s">
        <v>38</v>
      </c>
      <c r="B1143" s="8">
        <v>88264</v>
      </c>
      <c r="C1143" s="96" t="s">
        <v>16</v>
      </c>
      <c r="D1143" s="96" t="s">
        <v>43</v>
      </c>
      <c r="E1143" s="96"/>
      <c r="F1143" s="96"/>
      <c r="G1143" s="51" t="s">
        <v>34</v>
      </c>
      <c r="H1143" s="52">
        <v>9.5200000000000007E-2</v>
      </c>
      <c r="I1143" s="46">
        <v>23.04</v>
      </c>
      <c r="J1143" s="46">
        <f t="shared" si="167"/>
        <v>2.19</v>
      </c>
    </row>
    <row r="1144" spans="1:10" x14ac:dyDescent="0.2">
      <c r="A1144" s="69"/>
      <c r="B1144" s="69"/>
      <c r="C1144" s="69"/>
      <c r="D1144" s="69"/>
      <c r="E1144" s="69" t="s">
        <v>33</v>
      </c>
      <c r="F1144" s="4">
        <f>SUM(J1142:J1143)*0.653</f>
        <v>2.5989400000000002</v>
      </c>
      <c r="G1144" s="69" t="s">
        <v>32</v>
      </c>
      <c r="H1144" s="4">
        <v>0</v>
      </c>
      <c r="I1144" s="69" t="s">
        <v>31</v>
      </c>
      <c r="J1144" s="4">
        <f>F1144</f>
        <v>2.5989400000000002</v>
      </c>
    </row>
    <row r="1145" spans="1:10" x14ac:dyDescent="0.2">
      <c r="A1145" s="79"/>
      <c r="B1145" s="79"/>
      <c r="C1145" s="79"/>
      <c r="D1145" s="79"/>
      <c r="E1145" s="79" t="s">
        <v>30</v>
      </c>
      <c r="F1145" s="4">
        <f>I1139*0.2768</f>
        <v>15.282128</v>
      </c>
      <c r="G1145" s="79"/>
      <c r="H1145" s="116" t="s">
        <v>29</v>
      </c>
      <c r="I1145" s="116"/>
      <c r="J1145" s="80">
        <f>F1145+I1139</f>
        <v>70.492128000000008</v>
      </c>
    </row>
    <row r="1146" spans="1:10" ht="15" thickBot="1" x14ac:dyDescent="0.25">
      <c r="A1146" s="83"/>
      <c r="B1146" s="60"/>
      <c r="C1146" s="60"/>
      <c r="D1146" s="60"/>
      <c r="E1146" s="60"/>
      <c r="F1146" s="60"/>
      <c r="G1146" s="60"/>
      <c r="H1146" s="72"/>
      <c r="I1146" s="60" t="s">
        <v>28</v>
      </c>
      <c r="J1146" s="61">
        <f>J1145</f>
        <v>70.492128000000008</v>
      </c>
    </row>
    <row r="1147" spans="1:10" ht="15" x14ac:dyDescent="0.2">
      <c r="A1147" s="71" t="s">
        <v>591</v>
      </c>
      <c r="B1147" s="13" t="s">
        <v>5</v>
      </c>
      <c r="C1147" s="71" t="s">
        <v>6</v>
      </c>
      <c r="D1147" s="71" t="s">
        <v>7</v>
      </c>
      <c r="E1147" s="108" t="s">
        <v>40</v>
      </c>
      <c r="F1147" s="108"/>
      <c r="G1147" s="14" t="s">
        <v>8</v>
      </c>
      <c r="H1147" s="13" t="s">
        <v>9</v>
      </c>
      <c r="I1147" s="13" t="s">
        <v>10</v>
      </c>
      <c r="J1147" s="13" t="s">
        <v>11</v>
      </c>
    </row>
    <row r="1148" spans="1:10" x14ac:dyDescent="0.2">
      <c r="A1148" s="67" t="s">
        <v>39</v>
      </c>
      <c r="B1148" s="12">
        <v>93663</v>
      </c>
      <c r="C1148" s="67" t="s">
        <v>16</v>
      </c>
      <c r="D1148" s="67" t="s">
        <v>592</v>
      </c>
      <c r="E1148" s="109"/>
      <c r="F1148" s="109"/>
      <c r="G1148" s="49" t="s">
        <v>182</v>
      </c>
      <c r="H1148" s="50">
        <v>1</v>
      </c>
      <c r="I1148" s="48">
        <f>SUM(J1149:J1152)</f>
        <v>57.36</v>
      </c>
      <c r="J1148" s="48">
        <f>I1148</f>
        <v>57.36</v>
      </c>
    </row>
    <row r="1149" spans="1:10" s="37" customFormat="1" ht="25.5" x14ac:dyDescent="0.2">
      <c r="A1149" s="95" t="s">
        <v>42</v>
      </c>
      <c r="B1149" s="20">
        <v>1571</v>
      </c>
      <c r="C1149" s="95" t="s">
        <v>16</v>
      </c>
      <c r="D1149" s="95" t="s">
        <v>593</v>
      </c>
      <c r="E1149" s="107"/>
      <c r="F1149" s="107"/>
      <c r="G1149" s="53" t="s">
        <v>17</v>
      </c>
      <c r="H1149" s="54">
        <v>2</v>
      </c>
      <c r="I1149" s="47">
        <v>1.23</v>
      </c>
      <c r="J1149" s="47">
        <f t="shared" ref="J1149:J1152" si="168">ROUND(H1149*I1149,2)</f>
        <v>2.46</v>
      </c>
    </row>
    <row r="1150" spans="1:10" s="37" customFormat="1" x14ac:dyDescent="0.2">
      <c r="A1150" s="95" t="s">
        <v>42</v>
      </c>
      <c r="B1150" s="20">
        <v>34616</v>
      </c>
      <c r="C1150" s="95" t="s">
        <v>16</v>
      </c>
      <c r="D1150" s="95" t="s">
        <v>590</v>
      </c>
      <c r="E1150" s="107"/>
      <c r="F1150" s="107"/>
      <c r="G1150" s="53" t="s">
        <v>17</v>
      </c>
      <c r="H1150" s="54">
        <v>1</v>
      </c>
      <c r="I1150" s="47">
        <v>49.35</v>
      </c>
      <c r="J1150" s="47">
        <f t="shared" si="168"/>
        <v>49.35</v>
      </c>
    </row>
    <row r="1151" spans="1:10" ht="25.5" x14ac:dyDescent="0.2">
      <c r="A1151" s="96" t="s">
        <v>38</v>
      </c>
      <c r="B1151" s="8">
        <v>88247</v>
      </c>
      <c r="C1151" s="96" t="s">
        <v>16</v>
      </c>
      <c r="D1151" s="96" t="s">
        <v>44</v>
      </c>
      <c r="E1151" s="96"/>
      <c r="F1151" s="96"/>
      <c r="G1151" s="51" t="s">
        <v>34</v>
      </c>
      <c r="H1151" s="52">
        <v>0.13250000000000001</v>
      </c>
      <c r="I1151" s="46">
        <v>18.89</v>
      </c>
      <c r="J1151" s="46">
        <f t="shared" si="168"/>
        <v>2.5</v>
      </c>
    </row>
    <row r="1152" spans="1:10" ht="25.5" x14ac:dyDescent="0.2">
      <c r="A1152" s="96" t="s">
        <v>38</v>
      </c>
      <c r="B1152" s="8">
        <v>88264</v>
      </c>
      <c r="C1152" s="96" t="s">
        <v>16</v>
      </c>
      <c r="D1152" s="96" t="s">
        <v>43</v>
      </c>
      <c r="E1152" s="96"/>
      <c r="F1152" s="96"/>
      <c r="G1152" s="51" t="s">
        <v>34</v>
      </c>
      <c r="H1152" s="52">
        <v>0.13250000000000001</v>
      </c>
      <c r="I1152" s="46">
        <v>23.04</v>
      </c>
      <c r="J1152" s="46">
        <f t="shared" si="168"/>
        <v>3.05</v>
      </c>
    </row>
    <row r="1153" spans="1:10" x14ac:dyDescent="0.2">
      <c r="A1153" s="69"/>
      <c r="B1153" s="69"/>
      <c r="C1153" s="69"/>
      <c r="D1153" s="69"/>
      <c r="E1153" s="69" t="s">
        <v>33</v>
      </c>
      <c r="F1153" s="4">
        <f>SUM(J1151:J1152)*0.653</f>
        <v>3.6241500000000002</v>
      </c>
      <c r="G1153" s="69" t="s">
        <v>32</v>
      </c>
      <c r="H1153" s="4">
        <v>0</v>
      </c>
      <c r="I1153" s="69" t="s">
        <v>31</v>
      </c>
      <c r="J1153" s="4">
        <f>F1153</f>
        <v>3.6241500000000002</v>
      </c>
    </row>
    <row r="1154" spans="1:10" x14ac:dyDescent="0.2">
      <c r="A1154" s="69"/>
      <c r="B1154" s="69"/>
      <c r="C1154" s="69"/>
      <c r="D1154" s="69"/>
      <c r="E1154" s="69" t="s">
        <v>30</v>
      </c>
      <c r="F1154" s="4">
        <f>I1148*0.2768</f>
        <v>15.877248</v>
      </c>
      <c r="G1154" s="69"/>
      <c r="H1154" s="110" t="s">
        <v>29</v>
      </c>
      <c r="I1154" s="110"/>
      <c r="J1154" s="4">
        <f>F1154+I1148</f>
        <v>73.237247999999994</v>
      </c>
    </row>
    <row r="1155" spans="1:10" ht="15" thickBot="1" x14ac:dyDescent="0.25">
      <c r="A1155" s="60"/>
      <c r="B1155" s="60"/>
      <c r="C1155" s="60"/>
      <c r="D1155" s="60"/>
      <c r="E1155" s="60"/>
      <c r="F1155" s="60"/>
      <c r="G1155" s="60"/>
      <c r="H1155" s="72"/>
      <c r="I1155" s="60" t="s">
        <v>28</v>
      </c>
      <c r="J1155" s="61">
        <f>J1154</f>
        <v>73.237247999999994</v>
      </c>
    </row>
    <row r="1156" spans="1:10" ht="15" x14ac:dyDescent="0.2">
      <c r="A1156" s="66" t="s">
        <v>594</v>
      </c>
      <c r="B1156" s="55" t="s">
        <v>5</v>
      </c>
      <c r="C1156" s="66" t="s">
        <v>6</v>
      </c>
      <c r="D1156" s="66" t="s">
        <v>7</v>
      </c>
      <c r="E1156" s="115" t="s">
        <v>40</v>
      </c>
      <c r="F1156" s="115"/>
      <c r="G1156" s="57" t="s">
        <v>8</v>
      </c>
      <c r="H1156" s="55" t="s">
        <v>9</v>
      </c>
      <c r="I1156" s="55" t="s">
        <v>10</v>
      </c>
      <c r="J1156" s="55" t="s">
        <v>11</v>
      </c>
    </row>
    <row r="1157" spans="1:10" x14ac:dyDescent="0.2">
      <c r="A1157" s="67" t="s">
        <v>39</v>
      </c>
      <c r="B1157" s="12">
        <v>100923</v>
      </c>
      <c r="C1157" s="67" t="s">
        <v>16</v>
      </c>
      <c r="D1157" s="67" t="s">
        <v>595</v>
      </c>
      <c r="E1157" s="109"/>
      <c r="F1157" s="109"/>
      <c r="G1157" s="49" t="s">
        <v>182</v>
      </c>
      <c r="H1157" s="50">
        <v>1</v>
      </c>
      <c r="I1157" s="48">
        <f>SUM(J1158:J1160)</f>
        <v>54.449999999999996</v>
      </c>
      <c r="J1157" s="48">
        <f>I1157</f>
        <v>54.449999999999996</v>
      </c>
    </row>
    <row r="1158" spans="1:10" ht="14.25" customHeight="1" x14ac:dyDescent="0.2">
      <c r="A1158" s="95" t="s">
        <v>42</v>
      </c>
      <c r="B1158" s="20">
        <v>1087</v>
      </c>
      <c r="C1158" s="95" t="s">
        <v>16</v>
      </c>
      <c r="D1158" s="95" t="s">
        <v>596</v>
      </c>
      <c r="E1158" s="107"/>
      <c r="F1158" s="107"/>
      <c r="G1158" s="53" t="s">
        <v>17</v>
      </c>
      <c r="H1158" s="54">
        <v>1</v>
      </c>
      <c r="I1158" s="47">
        <v>39.79</v>
      </c>
      <c r="J1158" s="47">
        <f t="shared" ref="J1158:J1160" si="169">ROUND(H1158*I1158,2)</f>
        <v>39.79</v>
      </c>
    </row>
    <row r="1159" spans="1:10" ht="25.5" x14ac:dyDescent="0.2">
      <c r="A1159" s="96" t="s">
        <v>38</v>
      </c>
      <c r="B1159" s="8">
        <v>88247</v>
      </c>
      <c r="C1159" s="96" t="s">
        <v>16</v>
      </c>
      <c r="D1159" s="96" t="s">
        <v>44</v>
      </c>
      <c r="E1159" s="96"/>
      <c r="F1159" s="96"/>
      <c r="G1159" s="51" t="s">
        <v>34</v>
      </c>
      <c r="H1159" s="52">
        <v>0.19769999999999999</v>
      </c>
      <c r="I1159" s="46">
        <v>18.89</v>
      </c>
      <c r="J1159" s="46">
        <f t="shared" si="169"/>
        <v>3.73</v>
      </c>
    </row>
    <row r="1160" spans="1:10" ht="25.5" x14ac:dyDescent="0.2">
      <c r="A1160" s="96" t="s">
        <v>38</v>
      </c>
      <c r="B1160" s="8">
        <v>88264</v>
      </c>
      <c r="C1160" s="96" t="s">
        <v>16</v>
      </c>
      <c r="D1160" s="96" t="s">
        <v>43</v>
      </c>
      <c r="E1160" s="96"/>
      <c r="F1160" s="96"/>
      <c r="G1160" s="51" t="s">
        <v>34</v>
      </c>
      <c r="H1160" s="52">
        <v>0.47439999999999999</v>
      </c>
      <c r="I1160" s="46">
        <v>23.04</v>
      </c>
      <c r="J1160" s="46">
        <f t="shared" si="169"/>
        <v>10.93</v>
      </c>
    </row>
    <row r="1161" spans="1:10" x14ac:dyDescent="0.2">
      <c r="A1161" s="69"/>
      <c r="B1161" s="69"/>
      <c r="C1161" s="69"/>
      <c r="D1161" s="69"/>
      <c r="E1161" s="69" t="s">
        <v>33</v>
      </c>
      <c r="F1161" s="4">
        <f>SUM(J1159:J1160)*0.653</f>
        <v>9.5729800000000012</v>
      </c>
      <c r="G1161" s="69" t="s">
        <v>32</v>
      </c>
      <c r="H1161" s="4">
        <v>0</v>
      </c>
      <c r="I1161" s="69" t="s">
        <v>31</v>
      </c>
      <c r="J1161" s="4">
        <f>F1161</f>
        <v>9.5729800000000012</v>
      </c>
    </row>
    <row r="1162" spans="1:10" x14ac:dyDescent="0.2">
      <c r="A1162" s="69"/>
      <c r="B1162" s="69"/>
      <c r="C1162" s="69"/>
      <c r="D1162" s="69"/>
      <c r="E1162" s="69" t="s">
        <v>30</v>
      </c>
      <c r="F1162" s="4">
        <f>I1157*0.2768</f>
        <v>15.071759999999998</v>
      </c>
      <c r="G1162" s="69"/>
      <c r="H1162" s="110" t="s">
        <v>29</v>
      </c>
      <c r="I1162" s="110"/>
      <c r="J1162" s="4">
        <f>F1162+I1157</f>
        <v>69.52176</v>
      </c>
    </row>
    <row r="1163" spans="1:10" ht="15" thickBot="1" x14ac:dyDescent="0.25">
      <c r="A1163" s="60"/>
      <c r="B1163" s="60"/>
      <c r="C1163" s="60"/>
      <c r="D1163" s="60"/>
      <c r="E1163" s="60"/>
      <c r="F1163" s="60"/>
      <c r="G1163" s="60"/>
      <c r="H1163" s="72"/>
      <c r="I1163" s="60" t="s">
        <v>28</v>
      </c>
      <c r="J1163" s="61">
        <f>J1162</f>
        <v>69.52176</v>
      </c>
    </row>
    <row r="1164" spans="1:10" ht="15" x14ac:dyDescent="0.2">
      <c r="A1164" s="66" t="s">
        <v>597</v>
      </c>
      <c r="B1164" s="55" t="s">
        <v>5</v>
      </c>
      <c r="C1164" s="66" t="s">
        <v>6</v>
      </c>
      <c r="D1164" s="66" t="s">
        <v>7</v>
      </c>
      <c r="E1164" s="115" t="s">
        <v>40</v>
      </c>
      <c r="F1164" s="115"/>
      <c r="G1164" s="57" t="s">
        <v>8</v>
      </c>
      <c r="H1164" s="55" t="s">
        <v>9</v>
      </c>
      <c r="I1164" s="55" t="s">
        <v>10</v>
      </c>
      <c r="J1164" s="55" t="s">
        <v>11</v>
      </c>
    </row>
    <row r="1165" spans="1:10" x14ac:dyDescent="0.2">
      <c r="A1165" s="67" t="s">
        <v>39</v>
      </c>
      <c r="B1165" s="12">
        <v>100921</v>
      </c>
      <c r="C1165" s="67" t="s">
        <v>16</v>
      </c>
      <c r="D1165" s="67" t="s">
        <v>598</v>
      </c>
      <c r="E1165" s="109"/>
      <c r="F1165" s="109"/>
      <c r="G1165" s="49" t="s">
        <v>182</v>
      </c>
      <c r="H1165" s="50">
        <v>1</v>
      </c>
      <c r="I1165" s="48">
        <f>SUM(J1166:J1168)</f>
        <v>64.52</v>
      </c>
      <c r="J1165" s="48">
        <f>I1165</f>
        <v>64.52</v>
      </c>
    </row>
    <row r="1166" spans="1:10" ht="14.25" customHeight="1" x14ac:dyDescent="0.2">
      <c r="A1166" s="95" t="s">
        <v>42</v>
      </c>
      <c r="B1166" s="20">
        <v>1079</v>
      </c>
      <c r="C1166" s="95" t="s">
        <v>16</v>
      </c>
      <c r="D1166" s="95" t="s">
        <v>599</v>
      </c>
      <c r="E1166" s="107"/>
      <c r="F1166" s="107"/>
      <c r="G1166" s="53" t="s">
        <v>17</v>
      </c>
      <c r="H1166" s="54">
        <v>1</v>
      </c>
      <c r="I1166" s="47">
        <v>43.23</v>
      </c>
      <c r="J1166" s="47">
        <f t="shared" ref="J1166:J1168" si="170">ROUND(H1166*I1166,2)</f>
        <v>43.23</v>
      </c>
    </row>
    <row r="1167" spans="1:10" s="37" customFormat="1" ht="25.5" x14ac:dyDescent="0.2">
      <c r="A1167" s="96" t="s">
        <v>38</v>
      </c>
      <c r="B1167" s="8">
        <v>88247</v>
      </c>
      <c r="C1167" s="96" t="s">
        <v>16</v>
      </c>
      <c r="D1167" s="96" t="s">
        <v>44</v>
      </c>
      <c r="E1167" s="96"/>
      <c r="F1167" s="96"/>
      <c r="G1167" s="51" t="s">
        <v>34</v>
      </c>
      <c r="H1167" s="52">
        <v>0.28710000000000002</v>
      </c>
      <c r="I1167" s="46">
        <v>18.89</v>
      </c>
      <c r="J1167" s="46">
        <f t="shared" si="170"/>
        <v>5.42</v>
      </c>
    </row>
    <row r="1168" spans="1:10" ht="25.5" x14ac:dyDescent="0.2">
      <c r="A1168" s="96" t="s">
        <v>38</v>
      </c>
      <c r="B1168" s="8">
        <v>88264</v>
      </c>
      <c r="C1168" s="96" t="s">
        <v>16</v>
      </c>
      <c r="D1168" s="96" t="s">
        <v>43</v>
      </c>
      <c r="E1168" s="96"/>
      <c r="F1168" s="96"/>
      <c r="G1168" s="51" t="s">
        <v>34</v>
      </c>
      <c r="H1168" s="52">
        <v>0.68899999999999995</v>
      </c>
      <c r="I1168" s="46">
        <v>23.04</v>
      </c>
      <c r="J1168" s="46">
        <f t="shared" si="170"/>
        <v>15.87</v>
      </c>
    </row>
    <row r="1169" spans="1:10" x14ac:dyDescent="0.2">
      <c r="A1169" s="69"/>
      <c r="B1169" s="69"/>
      <c r="C1169" s="69"/>
      <c r="D1169" s="69"/>
      <c r="E1169" s="69" t="s">
        <v>33</v>
      </c>
      <c r="F1169" s="4">
        <f>SUM(J1167:J1168)*0.653</f>
        <v>13.902369999999999</v>
      </c>
      <c r="G1169" s="69" t="s">
        <v>32</v>
      </c>
      <c r="H1169" s="4">
        <v>0</v>
      </c>
      <c r="I1169" s="69" t="s">
        <v>31</v>
      </c>
      <c r="J1169" s="4">
        <f>F1169</f>
        <v>13.902369999999999</v>
      </c>
    </row>
    <row r="1170" spans="1:10" x14ac:dyDescent="0.2">
      <c r="A1170" s="69"/>
      <c r="B1170" s="69"/>
      <c r="C1170" s="69"/>
      <c r="D1170" s="69"/>
      <c r="E1170" s="69" t="s">
        <v>30</v>
      </c>
      <c r="F1170" s="4">
        <f>I1165*0.2768</f>
        <v>17.859135999999999</v>
      </c>
      <c r="G1170" s="69"/>
      <c r="H1170" s="110" t="s">
        <v>29</v>
      </c>
      <c r="I1170" s="110"/>
      <c r="J1170" s="4">
        <f>F1170+I1165</f>
        <v>82.379135999999988</v>
      </c>
    </row>
    <row r="1171" spans="1:10" ht="15" thickBot="1" x14ac:dyDescent="0.25">
      <c r="A1171" s="60"/>
      <c r="B1171" s="60"/>
      <c r="C1171" s="60"/>
      <c r="D1171" s="60"/>
      <c r="E1171" s="60"/>
      <c r="F1171" s="60"/>
      <c r="G1171" s="60"/>
      <c r="H1171" s="72"/>
      <c r="I1171" s="60" t="s">
        <v>28</v>
      </c>
      <c r="J1171" s="61">
        <f>J1170</f>
        <v>82.379135999999988</v>
      </c>
    </row>
    <row r="1172" spans="1:10" ht="15" x14ac:dyDescent="0.2">
      <c r="A1172" s="71" t="s">
        <v>600</v>
      </c>
      <c r="B1172" s="13" t="s">
        <v>5</v>
      </c>
      <c r="C1172" s="71" t="s">
        <v>6</v>
      </c>
      <c r="D1172" s="71" t="s">
        <v>7</v>
      </c>
      <c r="E1172" s="108" t="s">
        <v>40</v>
      </c>
      <c r="F1172" s="108"/>
      <c r="G1172" s="14" t="s">
        <v>8</v>
      </c>
      <c r="H1172" s="13" t="s">
        <v>9</v>
      </c>
      <c r="I1172" s="13" t="s">
        <v>10</v>
      </c>
      <c r="J1172" s="13" t="s">
        <v>11</v>
      </c>
    </row>
    <row r="1173" spans="1:10" x14ac:dyDescent="0.2">
      <c r="A1173" s="67" t="s">
        <v>39</v>
      </c>
      <c r="B1173" s="12">
        <v>91936</v>
      </c>
      <c r="C1173" s="67" t="s">
        <v>16</v>
      </c>
      <c r="D1173" s="67" t="s">
        <v>601</v>
      </c>
      <c r="E1173" s="109"/>
      <c r="F1173" s="109"/>
      <c r="G1173" s="49" t="s">
        <v>182</v>
      </c>
      <c r="H1173" s="64">
        <v>1</v>
      </c>
      <c r="I1173" s="48">
        <f>SUM(J1174:J1176)</f>
        <v>13.629999999999999</v>
      </c>
      <c r="J1173" s="48">
        <f>I1173</f>
        <v>13.629999999999999</v>
      </c>
    </row>
    <row r="1174" spans="1:10" ht="25.5" x14ac:dyDescent="0.2">
      <c r="A1174" s="95" t="s">
        <v>42</v>
      </c>
      <c r="B1174" s="20">
        <v>12001</v>
      </c>
      <c r="C1174" s="95" t="s">
        <v>16</v>
      </c>
      <c r="D1174" s="95" t="s">
        <v>602</v>
      </c>
      <c r="E1174" s="107"/>
      <c r="F1174" s="107"/>
      <c r="G1174" s="53" t="s">
        <v>17</v>
      </c>
      <c r="H1174" s="54">
        <v>1</v>
      </c>
      <c r="I1174" s="47">
        <v>7.64</v>
      </c>
      <c r="J1174" s="47">
        <f t="shared" ref="J1174:J1176" si="171">ROUND(H1174*I1174,2)</f>
        <v>7.64</v>
      </c>
    </row>
    <row r="1175" spans="1:10" ht="25.5" x14ac:dyDescent="0.2">
      <c r="A1175" s="96" t="s">
        <v>38</v>
      </c>
      <c r="B1175" s="8">
        <v>88247</v>
      </c>
      <c r="C1175" s="96" t="s">
        <v>16</v>
      </c>
      <c r="D1175" s="96" t="s">
        <v>44</v>
      </c>
      <c r="E1175" s="96"/>
      <c r="F1175" s="96"/>
      <c r="G1175" s="51" t="s">
        <v>34</v>
      </c>
      <c r="H1175" s="52">
        <v>0.14299999999999999</v>
      </c>
      <c r="I1175" s="46">
        <v>18.89</v>
      </c>
      <c r="J1175" s="46">
        <f t="shared" si="171"/>
        <v>2.7</v>
      </c>
    </row>
    <row r="1176" spans="1:10" ht="25.5" x14ac:dyDescent="0.2">
      <c r="A1176" s="96" t="s">
        <v>38</v>
      </c>
      <c r="B1176" s="8">
        <v>88264</v>
      </c>
      <c r="C1176" s="96" t="s">
        <v>16</v>
      </c>
      <c r="D1176" s="96" t="s">
        <v>43</v>
      </c>
      <c r="E1176" s="96"/>
      <c r="F1176" s="96"/>
      <c r="G1176" s="51" t="s">
        <v>34</v>
      </c>
      <c r="H1176" s="52">
        <v>0.14299999999999999</v>
      </c>
      <c r="I1176" s="46">
        <v>23.04</v>
      </c>
      <c r="J1176" s="46">
        <f t="shared" si="171"/>
        <v>3.29</v>
      </c>
    </row>
    <row r="1177" spans="1:10" x14ac:dyDescent="0.2">
      <c r="A1177" s="69"/>
      <c r="B1177" s="69"/>
      <c r="C1177" s="69"/>
      <c r="D1177" s="69"/>
      <c r="E1177" s="69" t="s">
        <v>33</v>
      </c>
      <c r="F1177" s="4">
        <f>SUM(J1175:J1176)*0.653</f>
        <v>3.9114700000000004</v>
      </c>
      <c r="G1177" s="69" t="s">
        <v>32</v>
      </c>
      <c r="H1177" s="4">
        <v>0</v>
      </c>
      <c r="I1177" s="69" t="s">
        <v>31</v>
      </c>
      <c r="J1177" s="4">
        <f>F1177</f>
        <v>3.9114700000000004</v>
      </c>
    </row>
    <row r="1178" spans="1:10" x14ac:dyDescent="0.2">
      <c r="A1178" s="69"/>
      <c r="B1178" s="69"/>
      <c r="C1178" s="69"/>
      <c r="D1178" s="69"/>
      <c r="E1178" s="69" t="s">
        <v>30</v>
      </c>
      <c r="F1178" s="4">
        <f>I1173*0.2768</f>
        <v>3.7727839999999997</v>
      </c>
      <c r="G1178" s="69"/>
      <c r="H1178" s="110" t="s">
        <v>29</v>
      </c>
      <c r="I1178" s="110"/>
      <c r="J1178" s="4">
        <f>F1178+I1173</f>
        <v>17.402783999999997</v>
      </c>
    </row>
    <row r="1179" spans="1:10" ht="15" thickBot="1" x14ac:dyDescent="0.25">
      <c r="A1179" s="58"/>
      <c r="B1179" s="58"/>
      <c r="C1179" s="58"/>
      <c r="D1179" s="58"/>
      <c r="E1179" s="58"/>
      <c r="F1179" s="59"/>
      <c r="G1179" s="58"/>
      <c r="H1179" s="58"/>
      <c r="I1179" s="60" t="s">
        <v>28</v>
      </c>
      <c r="J1179" s="61">
        <f>J1178</f>
        <v>17.402783999999997</v>
      </c>
    </row>
    <row r="1180" spans="1:10" ht="15" x14ac:dyDescent="0.2">
      <c r="A1180" s="71" t="s">
        <v>603</v>
      </c>
      <c r="B1180" s="13" t="s">
        <v>5</v>
      </c>
      <c r="C1180" s="71" t="s">
        <v>6</v>
      </c>
      <c r="D1180" s="71" t="s">
        <v>7</v>
      </c>
      <c r="E1180" s="108" t="s">
        <v>40</v>
      </c>
      <c r="F1180" s="108"/>
      <c r="G1180" s="14" t="s">
        <v>8</v>
      </c>
      <c r="H1180" s="13" t="s">
        <v>9</v>
      </c>
      <c r="I1180" s="13" t="s">
        <v>10</v>
      </c>
      <c r="J1180" s="13" t="s">
        <v>11</v>
      </c>
    </row>
    <row r="1181" spans="1:10" x14ac:dyDescent="0.2">
      <c r="A1181" s="67" t="s">
        <v>39</v>
      </c>
      <c r="B1181" s="12">
        <v>91940</v>
      </c>
      <c r="C1181" s="67" t="s">
        <v>16</v>
      </c>
      <c r="D1181" s="67" t="s">
        <v>604</v>
      </c>
      <c r="E1181" s="109"/>
      <c r="F1181" s="109"/>
      <c r="G1181" s="49" t="s">
        <v>182</v>
      </c>
      <c r="H1181" s="50">
        <v>1</v>
      </c>
      <c r="I1181" s="48">
        <f>SUM(J1182:J1185)</f>
        <v>14</v>
      </c>
      <c r="J1181" s="48">
        <f>I1181</f>
        <v>14</v>
      </c>
    </row>
    <row r="1182" spans="1:10" ht="30" customHeight="1" x14ac:dyDescent="0.2">
      <c r="A1182" s="95" t="s">
        <v>42</v>
      </c>
      <c r="B1182" s="20">
        <v>1872</v>
      </c>
      <c r="C1182" s="95" t="s">
        <v>16</v>
      </c>
      <c r="D1182" s="95" t="s">
        <v>605</v>
      </c>
      <c r="E1182" s="107"/>
      <c r="F1182" s="107"/>
      <c r="G1182" s="53" t="s">
        <v>17</v>
      </c>
      <c r="H1182" s="54">
        <v>1</v>
      </c>
      <c r="I1182" s="47">
        <v>2.95</v>
      </c>
      <c r="J1182" s="47">
        <f t="shared" ref="J1182:J1184" si="172">ROUND(H1182*I1182,2)</f>
        <v>2.95</v>
      </c>
    </row>
    <row r="1183" spans="1:10" ht="25.5" x14ac:dyDescent="0.2">
      <c r="A1183" s="96" t="s">
        <v>38</v>
      </c>
      <c r="B1183" s="8">
        <v>88247</v>
      </c>
      <c r="C1183" s="96" t="s">
        <v>16</v>
      </c>
      <c r="D1183" s="96" t="s">
        <v>44</v>
      </c>
      <c r="E1183" s="96"/>
      <c r="F1183" s="96"/>
      <c r="G1183" s="51" t="s">
        <v>34</v>
      </c>
      <c r="H1183" s="52">
        <v>0.2465</v>
      </c>
      <c r="I1183" s="46">
        <v>18.89</v>
      </c>
      <c r="J1183" s="46">
        <f t="shared" si="172"/>
        <v>4.66</v>
      </c>
    </row>
    <row r="1184" spans="1:10" ht="25.5" x14ac:dyDescent="0.2">
      <c r="A1184" s="96" t="s">
        <v>38</v>
      </c>
      <c r="B1184" s="8">
        <v>88264</v>
      </c>
      <c r="C1184" s="96" t="s">
        <v>16</v>
      </c>
      <c r="D1184" s="96" t="s">
        <v>43</v>
      </c>
      <c r="E1184" s="96"/>
      <c r="F1184" s="96"/>
      <c r="G1184" s="51" t="s">
        <v>34</v>
      </c>
      <c r="H1184" s="52">
        <v>0.247</v>
      </c>
      <c r="I1184" s="46">
        <v>23.04</v>
      </c>
      <c r="J1184" s="46">
        <f t="shared" si="172"/>
        <v>5.69</v>
      </c>
    </row>
    <row r="1185" spans="1:10" s="37" customFormat="1" ht="25.5" x14ac:dyDescent="0.2">
      <c r="A1185" s="96" t="s">
        <v>38</v>
      </c>
      <c r="B1185" s="8">
        <v>88629</v>
      </c>
      <c r="C1185" s="96" t="s">
        <v>16</v>
      </c>
      <c r="D1185" s="96" t="s">
        <v>606</v>
      </c>
      <c r="E1185" s="96"/>
      <c r="F1185" s="96"/>
      <c r="G1185" s="51" t="s">
        <v>159</v>
      </c>
      <c r="H1185" s="52">
        <v>8.9999999999999998E-4</v>
      </c>
      <c r="I1185" s="46">
        <v>778.35</v>
      </c>
      <c r="J1185" s="46">
        <f t="shared" ref="J1185" si="173">ROUND(H1185*I1185,2)</f>
        <v>0.7</v>
      </c>
    </row>
    <row r="1186" spans="1:10" x14ac:dyDescent="0.2">
      <c r="A1186" s="69"/>
      <c r="B1186" s="69"/>
      <c r="C1186" s="69"/>
      <c r="D1186" s="69"/>
      <c r="E1186" s="69" t="s">
        <v>33</v>
      </c>
      <c r="F1186" s="4">
        <f>SUM(J1183:J1184)*0.653</f>
        <v>6.7585500000000014</v>
      </c>
      <c r="G1186" s="69" t="s">
        <v>32</v>
      </c>
      <c r="H1186" s="4">
        <v>0</v>
      </c>
      <c r="I1186" s="69" t="s">
        <v>31</v>
      </c>
      <c r="J1186" s="4">
        <f>F1186</f>
        <v>6.7585500000000014</v>
      </c>
    </row>
    <row r="1187" spans="1:10" x14ac:dyDescent="0.2">
      <c r="A1187" s="69"/>
      <c r="B1187" s="69"/>
      <c r="C1187" s="69"/>
      <c r="D1187" s="69"/>
      <c r="E1187" s="69" t="s">
        <v>30</v>
      </c>
      <c r="F1187" s="4">
        <f>I1181*0.2768</f>
        <v>3.8752</v>
      </c>
      <c r="G1187" s="69"/>
      <c r="H1187" s="110" t="s">
        <v>29</v>
      </c>
      <c r="I1187" s="110"/>
      <c r="J1187" s="4">
        <f>F1187+I1181</f>
        <v>17.8752</v>
      </c>
    </row>
    <row r="1188" spans="1:10" ht="15" thickBot="1" x14ac:dyDescent="0.25">
      <c r="A1188" s="60"/>
      <c r="B1188" s="60"/>
      <c r="C1188" s="60"/>
      <c r="D1188" s="60"/>
      <c r="E1188" s="60"/>
      <c r="F1188" s="60"/>
      <c r="G1188" s="60"/>
      <c r="H1188" s="72"/>
      <c r="I1188" s="60" t="s">
        <v>28</v>
      </c>
      <c r="J1188" s="61">
        <f>J1187</f>
        <v>17.8752</v>
      </c>
    </row>
    <row r="1189" spans="1:10" x14ac:dyDescent="0.2">
      <c r="A1189" s="23" t="s">
        <v>607</v>
      </c>
      <c r="B1189" s="23"/>
      <c r="C1189" s="23"/>
      <c r="D1189" s="23" t="s">
        <v>608</v>
      </c>
      <c r="E1189" s="23"/>
      <c r="F1189" s="111"/>
      <c r="G1189" s="111"/>
      <c r="H1189" s="24"/>
      <c r="I1189" s="23"/>
      <c r="J1189" s="25"/>
    </row>
    <row r="1190" spans="1:10" ht="15" x14ac:dyDescent="0.2">
      <c r="A1190" s="71" t="s">
        <v>609</v>
      </c>
      <c r="B1190" s="13" t="s">
        <v>5</v>
      </c>
      <c r="C1190" s="71" t="s">
        <v>6</v>
      </c>
      <c r="D1190" s="71" t="s">
        <v>7</v>
      </c>
      <c r="E1190" s="108" t="s">
        <v>40</v>
      </c>
      <c r="F1190" s="108"/>
      <c r="G1190" s="14" t="s">
        <v>8</v>
      </c>
      <c r="H1190" s="13" t="s">
        <v>9</v>
      </c>
      <c r="I1190" s="13" t="s">
        <v>10</v>
      </c>
      <c r="J1190" s="13" t="s">
        <v>11</v>
      </c>
    </row>
    <row r="1191" spans="1:10" x14ac:dyDescent="0.2">
      <c r="A1191" s="67" t="s">
        <v>39</v>
      </c>
      <c r="B1191" s="12">
        <v>91996</v>
      </c>
      <c r="C1191" s="67" t="s">
        <v>16</v>
      </c>
      <c r="D1191" s="67" t="s">
        <v>610</v>
      </c>
      <c r="E1191" s="109" t="s">
        <v>35</v>
      </c>
      <c r="F1191" s="109"/>
      <c r="G1191" s="10" t="s">
        <v>182</v>
      </c>
      <c r="H1191" s="9">
        <v>1</v>
      </c>
      <c r="I1191" s="48">
        <f>SUM(J1192:J1193)</f>
        <v>27.910000000000004</v>
      </c>
      <c r="J1191" s="48">
        <f>I1191</f>
        <v>27.910000000000004</v>
      </c>
    </row>
    <row r="1192" spans="1:10" ht="38.25" x14ac:dyDescent="0.2">
      <c r="A1192" s="68" t="s">
        <v>38</v>
      </c>
      <c r="B1192" s="8">
        <v>91946</v>
      </c>
      <c r="C1192" s="68" t="s">
        <v>16</v>
      </c>
      <c r="D1192" s="96" t="s">
        <v>48</v>
      </c>
      <c r="E1192" s="112"/>
      <c r="F1192" s="112"/>
      <c r="G1192" s="51" t="s">
        <v>17</v>
      </c>
      <c r="H1192" s="52">
        <v>1</v>
      </c>
      <c r="I1192" s="46">
        <v>7.24</v>
      </c>
      <c r="J1192" s="46">
        <f t="shared" ref="J1192:J1193" si="174">ROUND(H1192*I1192,2)</f>
        <v>7.24</v>
      </c>
    </row>
    <row r="1193" spans="1:10" ht="25.5" x14ac:dyDescent="0.2">
      <c r="A1193" s="68" t="s">
        <v>38</v>
      </c>
      <c r="B1193" s="8">
        <v>91994</v>
      </c>
      <c r="C1193" s="68" t="s">
        <v>16</v>
      </c>
      <c r="D1193" s="96" t="s">
        <v>611</v>
      </c>
      <c r="E1193" s="112"/>
      <c r="F1193" s="112"/>
      <c r="G1193" s="51" t="s">
        <v>17</v>
      </c>
      <c r="H1193" s="52">
        <v>1</v>
      </c>
      <c r="I1193" s="46">
        <v>20.67</v>
      </c>
      <c r="J1193" s="46">
        <f t="shared" si="174"/>
        <v>20.67</v>
      </c>
    </row>
    <row r="1194" spans="1:10" x14ac:dyDescent="0.2">
      <c r="A1194" s="69"/>
      <c r="B1194" s="69"/>
      <c r="C1194" s="69"/>
      <c r="D1194" s="69"/>
      <c r="E1194" s="69" t="s">
        <v>33</v>
      </c>
      <c r="F1194" s="4">
        <f>SUM(J1192:J1193)*0.653</f>
        <v>18.225230000000003</v>
      </c>
      <c r="G1194" s="69" t="s">
        <v>32</v>
      </c>
      <c r="H1194" s="4">
        <v>0</v>
      </c>
      <c r="I1194" s="69" t="s">
        <v>31</v>
      </c>
      <c r="J1194" s="4">
        <f>F1194</f>
        <v>18.225230000000003</v>
      </c>
    </row>
    <row r="1195" spans="1:10" x14ac:dyDescent="0.2">
      <c r="A1195" s="69"/>
      <c r="B1195" s="69"/>
      <c r="C1195" s="69"/>
      <c r="D1195" s="69"/>
      <c r="E1195" s="69" t="s">
        <v>30</v>
      </c>
      <c r="F1195" s="4">
        <f>I1191*0.2768</f>
        <v>7.7254880000000004</v>
      </c>
      <c r="G1195" s="69"/>
      <c r="H1195" s="110" t="s">
        <v>29</v>
      </c>
      <c r="I1195" s="110"/>
      <c r="J1195" s="4">
        <f>F1195+I1191</f>
        <v>35.635488000000002</v>
      </c>
    </row>
    <row r="1196" spans="1:10" ht="15" thickBot="1" x14ac:dyDescent="0.25">
      <c r="A1196" s="60"/>
      <c r="B1196" s="60"/>
      <c r="C1196" s="60"/>
      <c r="D1196" s="60"/>
      <c r="E1196" s="60"/>
      <c r="F1196" s="60"/>
      <c r="G1196" s="60"/>
      <c r="H1196" s="72"/>
      <c r="I1196" s="60" t="s">
        <v>28</v>
      </c>
      <c r="J1196" s="61">
        <f>J1195</f>
        <v>35.635488000000002</v>
      </c>
    </row>
    <row r="1197" spans="1:10" ht="15" x14ac:dyDescent="0.2">
      <c r="A1197" s="71" t="s">
        <v>612</v>
      </c>
      <c r="B1197" s="13" t="s">
        <v>5</v>
      </c>
      <c r="C1197" s="71" t="s">
        <v>6</v>
      </c>
      <c r="D1197" s="71" t="s">
        <v>7</v>
      </c>
      <c r="E1197" s="108" t="s">
        <v>40</v>
      </c>
      <c r="F1197" s="108"/>
      <c r="G1197" s="14" t="s">
        <v>8</v>
      </c>
      <c r="H1197" s="13" t="s">
        <v>9</v>
      </c>
      <c r="I1197" s="13" t="s">
        <v>10</v>
      </c>
      <c r="J1197" s="13" t="s">
        <v>11</v>
      </c>
    </row>
    <row r="1198" spans="1:10" x14ac:dyDescent="0.2">
      <c r="A1198" s="67" t="s">
        <v>39</v>
      </c>
      <c r="B1198" s="12">
        <v>91996</v>
      </c>
      <c r="C1198" s="67" t="s">
        <v>16</v>
      </c>
      <c r="D1198" s="67" t="s">
        <v>613</v>
      </c>
      <c r="E1198" s="109" t="s">
        <v>35</v>
      </c>
      <c r="F1198" s="109"/>
      <c r="G1198" s="10" t="s">
        <v>182</v>
      </c>
      <c r="H1198" s="9">
        <v>1</v>
      </c>
      <c r="I1198" s="48">
        <f>SUM(J1199:J1200)</f>
        <v>27.910000000000004</v>
      </c>
      <c r="J1198" s="48">
        <f>I1198</f>
        <v>27.910000000000004</v>
      </c>
    </row>
    <row r="1199" spans="1:10" ht="38.25" x14ac:dyDescent="0.2">
      <c r="A1199" s="96" t="s">
        <v>38</v>
      </c>
      <c r="B1199" s="8">
        <v>91946</v>
      </c>
      <c r="C1199" s="96" t="s">
        <v>16</v>
      </c>
      <c r="D1199" s="96" t="s">
        <v>48</v>
      </c>
      <c r="E1199" s="112"/>
      <c r="F1199" s="112"/>
      <c r="G1199" s="51" t="s">
        <v>17</v>
      </c>
      <c r="H1199" s="52">
        <v>1</v>
      </c>
      <c r="I1199" s="46">
        <v>7.24</v>
      </c>
      <c r="J1199" s="46">
        <f t="shared" ref="J1199:J1200" si="175">ROUND(H1199*I1199,2)</f>
        <v>7.24</v>
      </c>
    </row>
    <row r="1200" spans="1:10" s="37" customFormat="1" ht="25.5" x14ac:dyDescent="0.2">
      <c r="A1200" s="96" t="s">
        <v>38</v>
      </c>
      <c r="B1200" s="8">
        <v>91994</v>
      </c>
      <c r="C1200" s="96" t="s">
        <v>16</v>
      </c>
      <c r="D1200" s="96" t="s">
        <v>611</v>
      </c>
      <c r="E1200" s="112"/>
      <c r="F1200" s="112"/>
      <c r="G1200" s="51" t="s">
        <v>17</v>
      </c>
      <c r="H1200" s="52">
        <v>1</v>
      </c>
      <c r="I1200" s="46">
        <v>20.67</v>
      </c>
      <c r="J1200" s="46">
        <f t="shared" si="175"/>
        <v>20.67</v>
      </c>
    </row>
    <row r="1201" spans="1:10" x14ac:dyDescent="0.2">
      <c r="A1201" s="69"/>
      <c r="B1201" s="69"/>
      <c r="C1201" s="69"/>
      <c r="D1201" s="69"/>
      <c r="E1201" s="69" t="s">
        <v>33</v>
      </c>
      <c r="F1201" s="4">
        <f>SUM(J1199:J1200)*0.653</f>
        <v>18.225230000000003</v>
      </c>
      <c r="G1201" s="69" t="s">
        <v>32</v>
      </c>
      <c r="H1201" s="4">
        <v>0</v>
      </c>
      <c r="I1201" s="69" t="s">
        <v>31</v>
      </c>
      <c r="J1201" s="4">
        <f>F1201</f>
        <v>18.225230000000003</v>
      </c>
    </row>
    <row r="1202" spans="1:10" x14ac:dyDescent="0.2">
      <c r="A1202" s="69"/>
      <c r="B1202" s="69"/>
      <c r="C1202" s="69"/>
      <c r="D1202" s="69"/>
      <c r="E1202" s="69" t="s">
        <v>30</v>
      </c>
      <c r="F1202" s="4">
        <f>I1198*0.2768</f>
        <v>7.7254880000000004</v>
      </c>
      <c r="G1202" s="69"/>
      <c r="H1202" s="110" t="s">
        <v>29</v>
      </c>
      <c r="I1202" s="110"/>
      <c r="J1202" s="4">
        <f>F1202+I1198</f>
        <v>35.635488000000002</v>
      </c>
    </row>
    <row r="1203" spans="1:10" ht="15" thickBot="1" x14ac:dyDescent="0.25">
      <c r="A1203" s="60"/>
      <c r="B1203" s="60"/>
      <c r="C1203" s="60"/>
      <c r="D1203" s="60"/>
      <c r="E1203" s="60"/>
      <c r="F1203" s="60"/>
      <c r="G1203" s="60"/>
      <c r="H1203" s="72"/>
      <c r="I1203" s="60" t="s">
        <v>28</v>
      </c>
      <c r="J1203" s="61">
        <f>J1202</f>
        <v>35.635488000000002</v>
      </c>
    </row>
    <row r="1204" spans="1:10" ht="15" x14ac:dyDescent="0.2">
      <c r="A1204" s="71" t="s">
        <v>614</v>
      </c>
      <c r="B1204" s="13" t="s">
        <v>5</v>
      </c>
      <c r="C1204" s="71" t="s">
        <v>6</v>
      </c>
      <c r="D1204" s="71" t="s">
        <v>7</v>
      </c>
      <c r="E1204" s="108" t="s">
        <v>40</v>
      </c>
      <c r="F1204" s="108"/>
      <c r="G1204" s="14" t="s">
        <v>8</v>
      </c>
      <c r="H1204" s="13" t="s">
        <v>9</v>
      </c>
      <c r="I1204" s="13" t="s">
        <v>10</v>
      </c>
      <c r="J1204" s="13" t="s">
        <v>11</v>
      </c>
    </row>
    <row r="1205" spans="1:10" x14ac:dyDescent="0.2">
      <c r="A1205" s="67" t="s">
        <v>39</v>
      </c>
      <c r="B1205" s="12">
        <v>92023</v>
      </c>
      <c r="C1205" s="67" t="s">
        <v>16</v>
      </c>
      <c r="D1205" s="67" t="s">
        <v>615</v>
      </c>
      <c r="E1205" s="109" t="s">
        <v>35</v>
      </c>
      <c r="F1205" s="109"/>
      <c r="G1205" s="10" t="s">
        <v>182</v>
      </c>
      <c r="H1205" s="9">
        <v>1</v>
      </c>
      <c r="I1205" s="48">
        <f>SUM(J1206:J1207)</f>
        <v>41.620000000000005</v>
      </c>
      <c r="J1205" s="48">
        <f>I1205</f>
        <v>41.620000000000005</v>
      </c>
    </row>
    <row r="1206" spans="1:10" ht="38.25" x14ac:dyDescent="0.2">
      <c r="A1206" s="96" t="s">
        <v>38</v>
      </c>
      <c r="B1206" s="8">
        <v>91946</v>
      </c>
      <c r="C1206" s="96" t="s">
        <v>16</v>
      </c>
      <c r="D1206" s="96" t="s">
        <v>48</v>
      </c>
      <c r="E1206" s="112"/>
      <c r="F1206" s="112"/>
      <c r="G1206" s="51" t="s">
        <v>17</v>
      </c>
      <c r="H1206" s="52">
        <v>1</v>
      </c>
      <c r="I1206" s="46">
        <v>7.24</v>
      </c>
      <c r="J1206" s="46">
        <f t="shared" ref="J1206:J1207" si="176">ROUND(H1206*I1206,2)</f>
        <v>7.24</v>
      </c>
    </row>
    <row r="1207" spans="1:10" ht="38.25" x14ac:dyDescent="0.2">
      <c r="A1207" s="96" t="s">
        <v>38</v>
      </c>
      <c r="B1207" s="8">
        <v>92022</v>
      </c>
      <c r="C1207" s="96" t="s">
        <v>16</v>
      </c>
      <c r="D1207" s="96" t="s">
        <v>616</v>
      </c>
      <c r="E1207" s="112"/>
      <c r="F1207" s="112"/>
      <c r="G1207" s="51" t="s">
        <v>17</v>
      </c>
      <c r="H1207" s="52">
        <v>1</v>
      </c>
      <c r="I1207" s="46">
        <v>34.380000000000003</v>
      </c>
      <c r="J1207" s="46">
        <f t="shared" si="176"/>
        <v>34.380000000000003</v>
      </c>
    </row>
    <row r="1208" spans="1:10" x14ac:dyDescent="0.2">
      <c r="A1208" s="69"/>
      <c r="B1208" s="69"/>
      <c r="C1208" s="69"/>
      <c r="D1208" s="69"/>
      <c r="E1208" s="69" t="s">
        <v>33</v>
      </c>
      <c r="F1208" s="4">
        <f>SUM(J1206:J1207)*0.653</f>
        <v>27.177860000000003</v>
      </c>
      <c r="G1208" s="69" t="s">
        <v>32</v>
      </c>
      <c r="H1208" s="4">
        <v>0</v>
      </c>
      <c r="I1208" s="69" t="s">
        <v>31</v>
      </c>
      <c r="J1208" s="4">
        <f>F1208</f>
        <v>27.177860000000003</v>
      </c>
    </row>
    <row r="1209" spans="1:10" x14ac:dyDescent="0.2">
      <c r="A1209" s="69"/>
      <c r="B1209" s="69"/>
      <c r="C1209" s="69"/>
      <c r="D1209" s="69"/>
      <c r="E1209" s="69" t="s">
        <v>30</v>
      </c>
      <c r="F1209" s="4">
        <f>I1205*0.2768</f>
        <v>11.520416000000001</v>
      </c>
      <c r="G1209" s="69"/>
      <c r="H1209" s="110" t="s">
        <v>29</v>
      </c>
      <c r="I1209" s="110"/>
      <c r="J1209" s="4">
        <f>F1209+I1205</f>
        <v>53.140416000000002</v>
      </c>
    </row>
    <row r="1210" spans="1:10" ht="15" thickBot="1" x14ac:dyDescent="0.25">
      <c r="A1210" s="60"/>
      <c r="B1210" s="60"/>
      <c r="C1210" s="60"/>
      <c r="D1210" s="60"/>
      <c r="E1210" s="60"/>
      <c r="F1210" s="60"/>
      <c r="G1210" s="60"/>
      <c r="H1210" s="72"/>
      <c r="I1210" s="60" t="s">
        <v>28</v>
      </c>
      <c r="J1210" s="61">
        <f>J1209</f>
        <v>53.140416000000002</v>
      </c>
    </row>
    <row r="1211" spans="1:10" ht="15" x14ac:dyDescent="0.2">
      <c r="A1211" s="71" t="s">
        <v>617</v>
      </c>
      <c r="B1211" s="13" t="s">
        <v>5</v>
      </c>
      <c r="C1211" s="71" t="s">
        <v>6</v>
      </c>
      <c r="D1211" s="71" t="s">
        <v>7</v>
      </c>
      <c r="E1211" s="108" t="s">
        <v>40</v>
      </c>
      <c r="F1211" s="108"/>
      <c r="G1211" s="14" t="s">
        <v>8</v>
      </c>
      <c r="H1211" s="13" t="s">
        <v>9</v>
      </c>
      <c r="I1211" s="13" t="s">
        <v>10</v>
      </c>
      <c r="J1211" s="13" t="s">
        <v>11</v>
      </c>
    </row>
    <row r="1212" spans="1:10" x14ac:dyDescent="0.2">
      <c r="A1212" s="67" t="s">
        <v>39</v>
      </c>
      <c r="B1212" s="12">
        <v>91953</v>
      </c>
      <c r="C1212" s="67" t="s">
        <v>16</v>
      </c>
      <c r="D1212" s="67" t="s">
        <v>618</v>
      </c>
      <c r="E1212" s="109" t="s">
        <v>35</v>
      </c>
      <c r="F1212" s="109"/>
      <c r="G1212" s="10" t="s">
        <v>182</v>
      </c>
      <c r="H1212" s="9">
        <v>1</v>
      </c>
      <c r="I1212" s="48">
        <f>SUM(J1213:J1214)</f>
        <v>23.5</v>
      </c>
      <c r="J1212" s="48">
        <f>I1212</f>
        <v>23.5</v>
      </c>
    </row>
    <row r="1213" spans="1:10" ht="38.25" x14ac:dyDescent="0.2">
      <c r="A1213" s="96" t="s">
        <v>38</v>
      </c>
      <c r="B1213" s="8">
        <v>91946</v>
      </c>
      <c r="C1213" s="96" t="s">
        <v>16</v>
      </c>
      <c r="D1213" s="96" t="s">
        <v>48</v>
      </c>
      <c r="E1213" s="112"/>
      <c r="F1213" s="112"/>
      <c r="G1213" s="51" t="s">
        <v>17</v>
      </c>
      <c r="H1213" s="52">
        <v>1</v>
      </c>
      <c r="I1213" s="46">
        <v>7.24</v>
      </c>
      <c r="J1213" s="46">
        <f t="shared" ref="J1213:J1214" si="177">ROUND(H1213*I1213,2)</f>
        <v>7.24</v>
      </c>
    </row>
    <row r="1214" spans="1:10" ht="25.5" x14ac:dyDescent="0.2">
      <c r="A1214" s="96" t="s">
        <v>38</v>
      </c>
      <c r="B1214" s="8">
        <v>91952</v>
      </c>
      <c r="C1214" s="96" t="s">
        <v>16</v>
      </c>
      <c r="D1214" s="96" t="s">
        <v>619</v>
      </c>
      <c r="E1214" s="112"/>
      <c r="F1214" s="112"/>
      <c r="G1214" s="51" t="s">
        <v>17</v>
      </c>
      <c r="H1214" s="52">
        <v>1</v>
      </c>
      <c r="I1214" s="46">
        <v>16.260000000000002</v>
      </c>
      <c r="J1214" s="46">
        <f t="shared" si="177"/>
        <v>16.260000000000002</v>
      </c>
    </row>
    <row r="1215" spans="1:10" x14ac:dyDescent="0.2">
      <c r="A1215" s="69"/>
      <c r="B1215" s="69"/>
      <c r="C1215" s="69"/>
      <c r="D1215" s="69"/>
      <c r="E1215" s="69" t="s">
        <v>33</v>
      </c>
      <c r="F1215" s="4">
        <f>SUM(J1213:J1214)*0.653</f>
        <v>15.345500000000001</v>
      </c>
      <c r="G1215" s="69" t="s">
        <v>32</v>
      </c>
      <c r="H1215" s="4">
        <v>0</v>
      </c>
      <c r="I1215" s="69" t="s">
        <v>31</v>
      </c>
      <c r="J1215" s="4">
        <f>F1215</f>
        <v>15.345500000000001</v>
      </c>
    </row>
    <row r="1216" spans="1:10" x14ac:dyDescent="0.2">
      <c r="A1216" s="69"/>
      <c r="B1216" s="69"/>
      <c r="C1216" s="69"/>
      <c r="D1216" s="69"/>
      <c r="E1216" s="69" t="s">
        <v>30</v>
      </c>
      <c r="F1216" s="4">
        <f>I1212*0.2768</f>
        <v>6.5047999999999995</v>
      </c>
      <c r="G1216" s="69"/>
      <c r="H1216" s="110" t="s">
        <v>29</v>
      </c>
      <c r="I1216" s="110"/>
      <c r="J1216" s="4">
        <f>F1216+I1212</f>
        <v>30.004799999999999</v>
      </c>
    </row>
    <row r="1217" spans="1:10" ht="15" thickBot="1" x14ac:dyDescent="0.25">
      <c r="A1217" s="60"/>
      <c r="B1217" s="60"/>
      <c r="C1217" s="60"/>
      <c r="D1217" s="60"/>
      <c r="E1217" s="60"/>
      <c r="F1217" s="60"/>
      <c r="G1217" s="60"/>
      <c r="H1217" s="72"/>
      <c r="I1217" s="60" t="s">
        <v>28</v>
      </c>
      <c r="J1217" s="61">
        <f>J1216</f>
        <v>30.004799999999999</v>
      </c>
    </row>
    <row r="1218" spans="1:10" ht="15" x14ac:dyDescent="0.2">
      <c r="A1218" s="71" t="s">
        <v>620</v>
      </c>
      <c r="B1218" s="13" t="s">
        <v>5</v>
      </c>
      <c r="C1218" s="71" t="s">
        <v>6</v>
      </c>
      <c r="D1218" s="71" t="s">
        <v>7</v>
      </c>
      <c r="E1218" s="108" t="s">
        <v>40</v>
      </c>
      <c r="F1218" s="108"/>
      <c r="G1218" s="14" t="s">
        <v>8</v>
      </c>
      <c r="H1218" s="13" t="s">
        <v>9</v>
      </c>
      <c r="I1218" s="13" t="s">
        <v>10</v>
      </c>
      <c r="J1218" s="13" t="s">
        <v>11</v>
      </c>
    </row>
    <row r="1219" spans="1:10" x14ac:dyDescent="0.2">
      <c r="A1219" s="67" t="s">
        <v>39</v>
      </c>
      <c r="B1219" s="12">
        <v>91959</v>
      </c>
      <c r="C1219" s="67" t="s">
        <v>16</v>
      </c>
      <c r="D1219" s="67" t="s">
        <v>621</v>
      </c>
      <c r="E1219" s="109"/>
      <c r="F1219" s="109"/>
      <c r="G1219" s="10" t="s">
        <v>182</v>
      </c>
      <c r="H1219" s="50">
        <v>1</v>
      </c>
      <c r="I1219" s="48">
        <f>SUM(J1220:J1221)</f>
        <v>37.24</v>
      </c>
      <c r="J1219" s="48">
        <f>I1219</f>
        <v>37.24</v>
      </c>
    </row>
    <row r="1220" spans="1:10" ht="38.25" x14ac:dyDescent="0.2">
      <c r="A1220" s="96" t="s">
        <v>38</v>
      </c>
      <c r="B1220" s="8">
        <v>91946</v>
      </c>
      <c r="C1220" s="96" t="s">
        <v>16</v>
      </c>
      <c r="D1220" s="96" t="s">
        <v>48</v>
      </c>
      <c r="E1220" s="112"/>
      <c r="F1220" s="112"/>
      <c r="G1220" s="51" t="s">
        <v>17</v>
      </c>
      <c r="H1220" s="52">
        <v>1</v>
      </c>
      <c r="I1220" s="46">
        <v>7.24</v>
      </c>
      <c r="J1220" s="46">
        <f t="shared" ref="J1220:J1221" si="178">ROUND(H1220*I1220,2)</f>
        <v>7.24</v>
      </c>
    </row>
    <row r="1221" spans="1:10" ht="25.5" x14ac:dyDescent="0.2">
      <c r="A1221" s="96" t="s">
        <v>38</v>
      </c>
      <c r="B1221" s="8">
        <v>91958</v>
      </c>
      <c r="C1221" s="96" t="s">
        <v>16</v>
      </c>
      <c r="D1221" s="96" t="s">
        <v>622</v>
      </c>
      <c r="E1221" s="112"/>
      <c r="F1221" s="112"/>
      <c r="G1221" s="51" t="s">
        <v>17</v>
      </c>
      <c r="H1221" s="52">
        <v>1</v>
      </c>
      <c r="I1221" s="46">
        <v>30</v>
      </c>
      <c r="J1221" s="46">
        <f t="shared" si="178"/>
        <v>30</v>
      </c>
    </row>
    <row r="1222" spans="1:10" x14ac:dyDescent="0.2">
      <c r="A1222" s="69"/>
      <c r="B1222" s="69"/>
      <c r="C1222" s="69"/>
      <c r="D1222" s="69"/>
      <c r="E1222" s="69" t="s">
        <v>33</v>
      </c>
      <c r="F1222" s="4">
        <f>SUM(J1220:J1221)*0.653</f>
        <v>24.317720000000001</v>
      </c>
      <c r="G1222" s="69" t="s">
        <v>32</v>
      </c>
      <c r="H1222" s="4">
        <v>0</v>
      </c>
      <c r="I1222" s="69" t="s">
        <v>31</v>
      </c>
      <c r="J1222" s="4">
        <f>F1222</f>
        <v>24.317720000000001</v>
      </c>
    </row>
    <row r="1223" spans="1:10" x14ac:dyDescent="0.2">
      <c r="A1223" s="69"/>
      <c r="B1223" s="69"/>
      <c r="C1223" s="69"/>
      <c r="D1223" s="69"/>
      <c r="E1223" s="69" t="s">
        <v>30</v>
      </c>
      <c r="F1223" s="4">
        <f>I1219*0.2768</f>
        <v>10.308032000000001</v>
      </c>
      <c r="G1223" s="69"/>
      <c r="H1223" s="110" t="s">
        <v>29</v>
      </c>
      <c r="I1223" s="110"/>
      <c r="J1223" s="4">
        <f>F1223+I1219</f>
        <v>47.548032000000006</v>
      </c>
    </row>
    <row r="1224" spans="1:10" ht="15" thickBot="1" x14ac:dyDescent="0.25">
      <c r="A1224" s="60"/>
      <c r="B1224" s="60"/>
      <c r="C1224" s="60"/>
      <c r="D1224" s="60"/>
      <c r="E1224" s="60"/>
      <c r="F1224" s="60"/>
      <c r="G1224" s="60"/>
      <c r="H1224" s="72"/>
      <c r="I1224" s="60" t="s">
        <v>28</v>
      </c>
      <c r="J1224" s="61">
        <f>J1223</f>
        <v>47.548032000000006</v>
      </c>
    </row>
    <row r="1225" spans="1:10" ht="15" x14ac:dyDescent="0.2">
      <c r="A1225" s="71" t="s">
        <v>623</v>
      </c>
      <c r="B1225" s="13" t="s">
        <v>5</v>
      </c>
      <c r="C1225" s="71" t="s">
        <v>6</v>
      </c>
      <c r="D1225" s="71" t="s">
        <v>7</v>
      </c>
      <c r="E1225" s="108" t="s">
        <v>40</v>
      </c>
      <c r="F1225" s="108"/>
      <c r="G1225" s="14" t="s">
        <v>8</v>
      </c>
      <c r="H1225" s="13" t="s">
        <v>9</v>
      </c>
      <c r="I1225" s="13" t="s">
        <v>10</v>
      </c>
      <c r="J1225" s="13" t="s">
        <v>11</v>
      </c>
    </row>
    <row r="1226" spans="1:10" x14ac:dyDescent="0.2">
      <c r="A1226" s="67" t="s">
        <v>39</v>
      </c>
      <c r="B1226" s="12">
        <v>91967</v>
      </c>
      <c r="C1226" s="67" t="s">
        <v>16</v>
      </c>
      <c r="D1226" s="67" t="s">
        <v>624</v>
      </c>
      <c r="E1226" s="109" t="s">
        <v>35</v>
      </c>
      <c r="F1226" s="109"/>
      <c r="G1226" s="10" t="s">
        <v>182</v>
      </c>
      <c r="H1226" s="64">
        <v>1</v>
      </c>
      <c r="I1226" s="48">
        <f>SUM(J1227:J1228)</f>
        <v>50.99</v>
      </c>
      <c r="J1226" s="48">
        <f>I1226</f>
        <v>50.99</v>
      </c>
    </row>
    <row r="1227" spans="1:10" ht="38.25" x14ac:dyDescent="0.2">
      <c r="A1227" s="96" t="s">
        <v>38</v>
      </c>
      <c r="B1227" s="8">
        <v>91946</v>
      </c>
      <c r="C1227" s="96" t="s">
        <v>16</v>
      </c>
      <c r="D1227" s="96" t="s">
        <v>48</v>
      </c>
      <c r="E1227" s="112"/>
      <c r="F1227" s="112"/>
      <c r="G1227" s="51" t="s">
        <v>17</v>
      </c>
      <c r="H1227" s="52">
        <v>1</v>
      </c>
      <c r="I1227" s="46">
        <v>7.24</v>
      </c>
      <c r="J1227" s="46">
        <f t="shared" ref="J1227:J1228" si="179">ROUND(H1227*I1227,2)</f>
        <v>7.24</v>
      </c>
    </row>
    <row r="1228" spans="1:10" ht="25.5" x14ac:dyDescent="0.2">
      <c r="A1228" s="96" t="s">
        <v>38</v>
      </c>
      <c r="B1228" s="8">
        <v>91966</v>
      </c>
      <c r="C1228" s="96" t="s">
        <v>16</v>
      </c>
      <c r="D1228" s="96" t="s">
        <v>625</v>
      </c>
      <c r="E1228" s="112"/>
      <c r="F1228" s="112"/>
      <c r="G1228" s="51" t="s">
        <v>17</v>
      </c>
      <c r="H1228" s="52">
        <v>1</v>
      </c>
      <c r="I1228" s="46">
        <v>43.75</v>
      </c>
      <c r="J1228" s="46">
        <f t="shared" si="179"/>
        <v>43.75</v>
      </c>
    </row>
    <row r="1229" spans="1:10" x14ac:dyDescent="0.2">
      <c r="A1229" s="69"/>
      <c r="B1229" s="69"/>
      <c r="C1229" s="69"/>
      <c r="D1229" s="69"/>
      <c r="E1229" s="69" t="s">
        <v>33</v>
      </c>
      <c r="F1229" s="4">
        <f>SUM(J1227:J1228)*0.653</f>
        <v>33.296469999999999</v>
      </c>
      <c r="G1229" s="69" t="s">
        <v>32</v>
      </c>
      <c r="H1229" s="4">
        <v>0</v>
      </c>
      <c r="I1229" s="69" t="s">
        <v>31</v>
      </c>
      <c r="J1229" s="4">
        <f>F1229</f>
        <v>33.296469999999999</v>
      </c>
    </row>
    <row r="1230" spans="1:10" x14ac:dyDescent="0.2">
      <c r="A1230" s="69"/>
      <c r="B1230" s="69"/>
      <c r="C1230" s="69"/>
      <c r="D1230" s="69"/>
      <c r="E1230" s="69" t="s">
        <v>30</v>
      </c>
      <c r="F1230" s="4">
        <f>I1226*0.2768</f>
        <v>14.114032</v>
      </c>
      <c r="G1230" s="69"/>
      <c r="H1230" s="110" t="s">
        <v>29</v>
      </c>
      <c r="I1230" s="110"/>
      <c r="J1230" s="4">
        <f>F1230+I1226</f>
        <v>65.104032000000004</v>
      </c>
    </row>
    <row r="1231" spans="1:10" ht="15" thickBot="1" x14ac:dyDescent="0.25">
      <c r="A1231" s="60"/>
      <c r="B1231" s="60"/>
      <c r="C1231" s="60"/>
      <c r="D1231" s="60"/>
      <c r="E1231" s="58"/>
      <c r="F1231" s="59"/>
      <c r="G1231" s="58"/>
      <c r="H1231" s="58"/>
      <c r="I1231" s="60" t="s">
        <v>28</v>
      </c>
      <c r="J1231" s="61">
        <f>J1230</f>
        <v>65.104032000000004</v>
      </c>
    </row>
    <row r="1232" spans="1:10" ht="15" x14ac:dyDescent="0.2">
      <c r="A1232" s="71" t="s">
        <v>626</v>
      </c>
      <c r="B1232" s="13" t="s">
        <v>5</v>
      </c>
      <c r="C1232" s="71" t="s">
        <v>6</v>
      </c>
      <c r="D1232" s="71" t="s">
        <v>7</v>
      </c>
      <c r="E1232" s="108" t="s">
        <v>40</v>
      </c>
      <c r="F1232" s="108"/>
      <c r="G1232" s="14" t="s">
        <v>8</v>
      </c>
      <c r="H1232" s="13" t="s">
        <v>9</v>
      </c>
      <c r="I1232" s="13" t="s">
        <v>10</v>
      </c>
      <c r="J1232" s="13" t="s">
        <v>11</v>
      </c>
    </row>
    <row r="1233" spans="1:10" x14ac:dyDescent="0.2">
      <c r="A1233" s="67" t="s">
        <v>39</v>
      </c>
      <c r="B1233" s="12">
        <v>97607</v>
      </c>
      <c r="C1233" s="67" t="s">
        <v>16</v>
      </c>
      <c r="D1233" s="67" t="s">
        <v>627</v>
      </c>
      <c r="E1233" s="109" t="s">
        <v>35</v>
      </c>
      <c r="F1233" s="109"/>
      <c r="G1233" s="10" t="s">
        <v>182</v>
      </c>
      <c r="H1233" s="64">
        <v>1</v>
      </c>
      <c r="I1233" s="48">
        <f>SUM(J1234:J1237)</f>
        <v>114.6</v>
      </c>
      <c r="J1233" s="48">
        <f>I1233</f>
        <v>114.6</v>
      </c>
    </row>
    <row r="1234" spans="1:10" ht="14.25" customHeight="1" x14ac:dyDescent="0.2">
      <c r="A1234" s="95" t="s">
        <v>42</v>
      </c>
      <c r="B1234" s="20">
        <v>38193</v>
      </c>
      <c r="C1234" s="95" t="s">
        <v>16</v>
      </c>
      <c r="D1234" s="95" t="s">
        <v>628</v>
      </c>
      <c r="E1234" s="107"/>
      <c r="F1234" s="107"/>
      <c r="G1234" s="53" t="s">
        <v>17</v>
      </c>
      <c r="H1234" s="54">
        <v>1</v>
      </c>
      <c r="I1234" s="47">
        <v>7.85</v>
      </c>
      <c r="J1234" s="47">
        <f t="shared" ref="J1234:J1237" si="180">ROUND(H1234*I1234,2)</f>
        <v>7.85</v>
      </c>
    </row>
    <row r="1235" spans="1:10" ht="38.25" x14ac:dyDescent="0.2">
      <c r="A1235" s="95" t="s">
        <v>42</v>
      </c>
      <c r="B1235" s="20">
        <v>38775</v>
      </c>
      <c r="C1235" s="95" t="s">
        <v>16</v>
      </c>
      <c r="D1235" s="95" t="s">
        <v>629</v>
      </c>
      <c r="E1235" s="107"/>
      <c r="F1235" s="107"/>
      <c r="G1235" s="53" t="s">
        <v>17</v>
      </c>
      <c r="H1235" s="54">
        <v>1</v>
      </c>
      <c r="I1235" s="47">
        <v>89.7</v>
      </c>
      <c r="J1235" s="47">
        <f t="shared" si="180"/>
        <v>89.7</v>
      </c>
    </row>
    <row r="1236" spans="1:10" ht="25.5" x14ac:dyDescent="0.2">
      <c r="A1236" s="96" t="s">
        <v>38</v>
      </c>
      <c r="B1236" s="8">
        <v>88247</v>
      </c>
      <c r="C1236" s="96" t="s">
        <v>16</v>
      </c>
      <c r="D1236" s="96" t="s">
        <v>44</v>
      </c>
      <c r="E1236" s="112"/>
      <c r="F1236" s="112"/>
      <c r="G1236" s="51" t="s">
        <v>34</v>
      </c>
      <c r="H1236" s="52">
        <v>0.22989999999999999</v>
      </c>
      <c r="I1236" s="46">
        <v>18.89</v>
      </c>
      <c r="J1236" s="46">
        <f t="shared" si="180"/>
        <v>4.34</v>
      </c>
    </row>
    <row r="1237" spans="1:10" ht="25.5" x14ac:dyDescent="0.2">
      <c r="A1237" s="96" t="s">
        <v>38</v>
      </c>
      <c r="B1237" s="8">
        <v>88264</v>
      </c>
      <c r="C1237" s="96" t="s">
        <v>16</v>
      </c>
      <c r="D1237" s="96" t="s">
        <v>43</v>
      </c>
      <c r="E1237" s="112"/>
      <c r="F1237" s="112"/>
      <c r="G1237" s="51" t="s">
        <v>34</v>
      </c>
      <c r="H1237" s="52">
        <v>0.55179999999999996</v>
      </c>
      <c r="I1237" s="46">
        <v>23.04</v>
      </c>
      <c r="J1237" s="46">
        <f t="shared" si="180"/>
        <v>12.71</v>
      </c>
    </row>
    <row r="1238" spans="1:10" x14ac:dyDescent="0.2">
      <c r="A1238" s="69"/>
      <c r="B1238" s="69"/>
      <c r="C1238" s="69"/>
      <c r="D1238" s="69"/>
      <c r="E1238" s="69" t="s">
        <v>33</v>
      </c>
      <c r="F1238" s="4">
        <f>SUM(J1236:J1237)*0.653</f>
        <v>11.133650000000001</v>
      </c>
      <c r="G1238" s="69" t="s">
        <v>32</v>
      </c>
      <c r="H1238" s="4">
        <v>0</v>
      </c>
      <c r="I1238" s="69" t="s">
        <v>31</v>
      </c>
      <c r="J1238" s="4">
        <f>F1238</f>
        <v>11.133650000000001</v>
      </c>
    </row>
    <row r="1239" spans="1:10" x14ac:dyDescent="0.2">
      <c r="A1239" s="69"/>
      <c r="B1239" s="69"/>
      <c r="C1239" s="69"/>
      <c r="D1239" s="69"/>
      <c r="E1239" s="69" t="s">
        <v>30</v>
      </c>
      <c r="F1239" s="4">
        <f>I1233*0.2768</f>
        <v>31.721279999999997</v>
      </c>
      <c r="G1239" s="69"/>
      <c r="H1239" s="110" t="s">
        <v>29</v>
      </c>
      <c r="I1239" s="110"/>
      <c r="J1239" s="4">
        <f>F1239+I1233</f>
        <v>146.32128</v>
      </c>
    </row>
    <row r="1240" spans="1:10" ht="15" thickBot="1" x14ac:dyDescent="0.25">
      <c r="A1240" s="60"/>
      <c r="B1240" s="60"/>
      <c r="C1240" s="60"/>
      <c r="D1240" s="60"/>
      <c r="E1240" s="58"/>
      <c r="F1240" s="59"/>
      <c r="G1240" s="58"/>
      <c r="H1240" s="58"/>
      <c r="I1240" s="60" t="s">
        <v>28</v>
      </c>
      <c r="J1240" s="61">
        <f>J1239</f>
        <v>146.32128</v>
      </c>
    </row>
    <row r="1241" spans="1:10" ht="15" x14ac:dyDescent="0.2">
      <c r="A1241" s="71" t="s">
        <v>630</v>
      </c>
      <c r="B1241" s="13" t="s">
        <v>5</v>
      </c>
      <c r="C1241" s="71" t="s">
        <v>6</v>
      </c>
      <c r="D1241" s="71" t="s">
        <v>7</v>
      </c>
      <c r="E1241" s="108" t="s">
        <v>40</v>
      </c>
      <c r="F1241" s="108"/>
      <c r="G1241" s="14" t="s">
        <v>8</v>
      </c>
      <c r="H1241" s="13" t="s">
        <v>9</v>
      </c>
      <c r="I1241" s="13" t="s">
        <v>10</v>
      </c>
      <c r="J1241" s="13" t="s">
        <v>11</v>
      </c>
    </row>
    <row r="1242" spans="1:10" x14ac:dyDescent="0.2">
      <c r="A1242" s="67" t="s">
        <v>39</v>
      </c>
      <c r="B1242" s="12">
        <v>97584</v>
      </c>
      <c r="C1242" s="67" t="s">
        <v>16</v>
      </c>
      <c r="D1242" s="67" t="s">
        <v>631</v>
      </c>
      <c r="E1242" s="109"/>
      <c r="F1242" s="109"/>
      <c r="G1242" s="49" t="s">
        <v>182</v>
      </c>
      <c r="H1242" s="64">
        <v>1</v>
      </c>
      <c r="I1242" s="48">
        <f>SUM(J1243:J1245)</f>
        <v>125.5</v>
      </c>
      <c r="J1242" s="48">
        <f>I1242</f>
        <v>125.5</v>
      </c>
    </row>
    <row r="1243" spans="1:10" ht="38.25" x14ac:dyDescent="0.2">
      <c r="A1243" s="95" t="s">
        <v>42</v>
      </c>
      <c r="B1243" s="20">
        <v>3780</v>
      </c>
      <c r="C1243" s="95" t="s">
        <v>16</v>
      </c>
      <c r="D1243" s="95" t="s">
        <v>632</v>
      </c>
      <c r="E1243" s="107"/>
      <c r="F1243" s="107"/>
      <c r="G1243" s="53" t="s">
        <v>17</v>
      </c>
      <c r="H1243" s="54">
        <v>1</v>
      </c>
      <c r="I1243" s="47">
        <v>114.25</v>
      </c>
      <c r="J1243" s="47">
        <f t="shared" ref="J1243:J1245" si="181">ROUND(H1243*I1243,2)</f>
        <v>114.25</v>
      </c>
    </row>
    <row r="1244" spans="1:10" ht="25.5" x14ac:dyDescent="0.2">
      <c r="A1244" s="96" t="s">
        <v>38</v>
      </c>
      <c r="B1244" s="8">
        <v>88247</v>
      </c>
      <c r="C1244" s="96" t="s">
        <v>16</v>
      </c>
      <c r="D1244" s="96" t="s">
        <v>44</v>
      </c>
      <c r="E1244" s="112"/>
      <c r="F1244" s="112"/>
      <c r="G1244" s="51" t="s">
        <v>34</v>
      </c>
      <c r="H1244" s="52">
        <v>0.15129999999999999</v>
      </c>
      <c r="I1244" s="46">
        <v>18.89</v>
      </c>
      <c r="J1244" s="46">
        <f t="shared" si="181"/>
        <v>2.86</v>
      </c>
    </row>
    <row r="1245" spans="1:10" ht="25.5" x14ac:dyDescent="0.2">
      <c r="A1245" s="96" t="s">
        <v>38</v>
      </c>
      <c r="B1245" s="8">
        <v>88264</v>
      </c>
      <c r="C1245" s="96" t="s">
        <v>16</v>
      </c>
      <c r="D1245" s="96" t="s">
        <v>43</v>
      </c>
      <c r="E1245" s="112"/>
      <c r="F1245" s="112"/>
      <c r="G1245" s="51" t="s">
        <v>34</v>
      </c>
      <c r="H1245" s="52">
        <v>0.36399999999999999</v>
      </c>
      <c r="I1245" s="46">
        <v>23.04</v>
      </c>
      <c r="J1245" s="46">
        <f t="shared" si="181"/>
        <v>8.39</v>
      </c>
    </row>
    <row r="1246" spans="1:10" x14ac:dyDescent="0.2">
      <c r="A1246" s="69"/>
      <c r="B1246" s="69"/>
      <c r="C1246" s="69"/>
      <c r="D1246" s="69"/>
      <c r="E1246" s="69" t="s">
        <v>33</v>
      </c>
      <c r="F1246" s="4">
        <f>SUM(J1244:J1245)*0.653</f>
        <v>7.3462500000000004</v>
      </c>
      <c r="G1246" s="69" t="s">
        <v>32</v>
      </c>
      <c r="H1246" s="4">
        <v>0</v>
      </c>
      <c r="I1246" s="69" t="s">
        <v>31</v>
      </c>
      <c r="J1246" s="4">
        <f>F1246</f>
        <v>7.3462500000000004</v>
      </c>
    </row>
    <row r="1247" spans="1:10" x14ac:dyDescent="0.2">
      <c r="A1247" s="69"/>
      <c r="B1247" s="69"/>
      <c r="C1247" s="69"/>
      <c r="D1247" s="69"/>
      <c r="E1247" s="69" t="s">
        <v>30</v>
      </c>
      <c r="F1247" s="4">
        <f>I1242*0.2768</f>
        <v>34.738399999999999</v>
      </c>
      <c r="G1247" s="69"/>
      <c r="H1247" s="110" t="s">
        <v>29</v>
      </c>
      <c r="I1247" s="110"/>
      <c r="J1247" s="4">
        <f>F1247+I1242</f>
        <v>160.23840000000001</v>
      </c>
    </row>
    <row r="1248" spans="1:10" ht="15" thickBot="1" x14ac:dyDescent="0.25">
      <c r="A1248" s="58"/>
      <c r="B1248" s="58"/>
      <c r="C1248" s="58"/>
      <c r="D1248" s="58"/>
      <c r="E1248" s="58"/>
      <c r="F1248" s="59"/>
      <c r="G1248" s="58"/>
      <c r="H1248" s="58"/>
      <c r="I1248" s="60" t="s">
        <v>28</v>
      </c>
      <c r="J1248" s="61">
        <f>J1247</f>
        <v>160.23840000000001</v>
      </c>
    </row>
    <row r="1249" spans="1:10" ht="15" x14ac:dyDescent="0.2">
      <c r="A1249" s="71" t="s">
        <v>633</v>
      </c>
      <c r="B1249" s="13" t="s">
        <v>5</v>
      </c>
      <c r="C1249" s="71" t="s">
        <v>6</v>
      </c>
      <c r="D1249" s="71" t="s">
        <v>7</v>
      </c>
      <c r="E1249" s="108" t="s">
        <v>40</v>
      </c>
      <c r="F1249" s="108"/>
      <c r="G1249" s="14" t="s">
        <v>8</v>
      </c>
      <c r="H1249" s="13" t="s">
        <v>9</v>
      </c>
      <c r="I1249" s="13" t="s">
        <v>10</v>
      </c>
      <c r="J1249" s="13" t="s">
        <v>11</v>
      </c>
    </row>
    <row r="1250" spans="1:10" x14ac:dyDescent="0.2">
      <c r="A1250" s="67" t="s">
        <v>39</v>
      </c>
      <c r="B1250" s="12">
        <v>97586</v>
      </c>
      <c r="C1250" s="67" t="s">
        <v>16</v>
      </c>
      <c r="D1250" s="67" t="s">
        <v>634</v>
      </c>
      <c r="E1250" s="109"/>
      <c r="F1250" s="109"/>
      <c r="G1250" s="49" t="s">
        <v>182</v>
      </c>
      <c r="H1250" s="64">
        <v>1</v>
      </c>
      <c r="I1250" s="48">
        <f>SUM(J1251:J1253)</f>
        <v>164.57</v>
      </c>
      <c r="J1250" s="48">
        <f>I1250</f>
        <v>164.57</v>
      </c>
    </row>
    <row r="1251" spans="1:10" ht="38.25" x14ac:dyDescent="0.2">
      <c r="A1251" s="95" t="s">
        <v>42</v>
      </c>
      <c r="B1251" s="20">
        <v>3799</v>
      </c>
      <c r="C1251" s="95" t="s">
        <v>16</v>
      </c>
      <c r="D1251" s="95" t="s">
        <v>635</v>
      </c>
      <c r="E1251" s="107"/>
      <c r="F1251" s="107"/>
      <c r="G1251" s="53" t="s">
        <v>17</v>
      </c>
      <c r="H1251" s="54">
        <v>1</v>
      </c>
      <c r="I1251" s="47">
        <v>151.77000000000001</v>
      </c>
      <c r="J1251" s="47">
        <f t="shared" ref="J1251:J1253" si="182">ROUND(H1251*I1251,2)</f>
        <v>151.77000000000001</v>
      </c>
    </row>
    <row r="1252" spans="1:10" ht="25.5" x14ac:dyDescent="0.2">
      <c r="A1252" s="96" t="s">
        <v>38</v>
      </c>
      <c r="B1252" s="8">
        <v>88247</v>
      </c>
      <c r="C1252" s="96" t="s">
        <v>16</v>
      </c>
      <c r="D1252" s="96" t="s">
        <v>44</v>
      </c>
      <c r="E1252" s="112"/>
      <c r="F1252" s="112"/>
      <c r="G1252" s="51" t="s">
        <v>34</v>
      </c>
      <c r="H1252" s="52">
        <v>0.17269999999999999</v>
      </c>
      <c r="I1252" s="46">
        <v>18.89</v>
      </c>
      <c r="J1252" s="46">
        <f t="shared" si="182"/>
        <v>3.26</v>
      </c>
    </row>
    <row r="1253" spans="1:10" s="37" customFormat="1" ht="25.5" x14ac:dyDescent="0.2">
      <c r="A1253" s="96" t="s">
        <v>38</v>
      </c>
      <c r="B1253" s="8">
        <v>88264</v>
      </c>
      <c r="C1253" s="96" t="s">
        <v>16</v>
      </c>
      <c r="D1253" s="96" t="s">
        <v>43</v>
      </c>
      <c r="E1253" s="112"/>
      <c r="F1253" s="112"/>
      <c r="G1253" s="51" t="s">
        <v>34</v>
      </c>
      <c r="H1253" s="52">
        <v>0.41399999999999998</v>
      </c>
      <c r="I1253" s="46">
        <v>23.04</v>
      </c>
      <c r="J1253" s="46">
        <f t="shared" si="182"/>
        <v>9.5399999999999991</v>
      </c>
    </row>
    <row r="1254" spans="1:10" x14ac:dyDescent="0.2">
      <c r="A1254" s="69"/>
      <c r="B1254" s="69"/>
      <c r="C1254" s="69"/>
      <c r="D1254" s="69"/>
      <c r="E1254" s="69" t="s">
        <v>33</v>
      </c>
      <c r="F1254" s="4">
        <f>SUM(J1252:J1253)*0.653</f>
        <v>8.3583999999999996</v>
      </c>
      <c r="G1254" s="69" t="s">
        <v>32</v>
      </c>
      <c r="H1254" s="4">
        <v>0</v>
      </c>
      <c r="I1254" s="69" t="s">
        <v>31</v>
      </c>
      <c r="J1254" s="4">
        <f>F1254</f>
        <v>8.3583999999999996</v>
      </c>
    </row>
    <row r="1255" spans="1:10" x14ac:dyDescent="0.2">
      <c r="A1255" s="69"/>
      <c r="B1255" s="69"/>
      <c r="C1255" s="69"/>
      <c r="D1255" s="69"/>
      <c r="E1255" s="69" t="s">
        <v>30</v>
      </c>
      <c r="F1255" s="4">
        <f>I1250*0.2768</f>
        <v>45.552975999999994</v>
      </c>
      <c r="G1255" s="69"/>
      <c r="H1255" s="110" t="s">
        <v>29</v>
      </c>
      <c r="I1255" s="110"/>
      <c r="J1255" s="4">
        <f>F1255+I1250</f>
        <v>210.12297599999999</v>
      </c>
    </row>
    <row r="1256" spans="1:10" ht="15" thickBot="1" x14ac:dyDescent="0.25">
      <c r="A1256" s="58"/>
      <c r="B1256" s="58"/>
      <c r="C1256" s="58"/>
      <c r="D1256" s="58"/>
      <c r="E1256" s="58"/>
      <c r="F1256" s="59"/>
      <c r="G1256" s="58"/>
      <c r="H1256" s="58"/>
      <c r="I1256" s="60" t="s">
        <v>28</v>
      </c>
      <c r="J1256" s="61">
        <f>J1255</f>
        <v>210.12297599999999</v>
      </c>
    </row>
    <row r="1257" spans="1:10" x14ac:dyDescent="0.2">
      <c r="A1257" s="23">
        <v>13</v>
      </c>
      <c r="B1257" s="23"/>
      <c r="C1257" s="23"/>
      <c r="D1257" s="23" t="s">
        <v>636</v>
      </c>
      <c r="E1257" s="23"/>
      <c r="F1257" s="111"/>
      <c r="G1257" s="111"/>
      <c r="H1257" s="24"/>
      <c r="I1257" s="23"/>
      <c r="J1257" s="25"/>
    </row>
    <row r="1258" spans="1:10" ht="15" x14ac:dyDescent="0.2">
      <c r="A1258" s="71" t="s">
        <v>637</v>
      </c>
      <c r="B1258" s="13" t="s">
        <v>5</v>
      </c>
      <c r="C1258" s="71" t="s">
        <v>6</v>
      </c>
      <c r="D1258" s="71" t="s">
        <v>7</v>
      </c>
      <c r="E1258" s="108" t="s">
        <v>40</v>
      </c>
      <c r="F1258" s="108"/>
      <c r="G1258" s="14" t="s">
        <v>8</v>
      </c>
      <c r="H1258" s="13" t="s">
        <v>9</v>
      </c>
      <c r="I1258" s="13" t="s">
        <v>10</v>
      </c>
      <c r="J1258" s="13" t="s">
        <v>11</v>
      </c>
    </row>
    <row r="1259" spans="1:10" x14ac:dyDescent="0.2">
      <c r="A1259" s="67" t="s">
        <v>39</v>
      </c>
      <c r="B1259" s="12">
        <v>170978</v>
      </c>
      <c r="C1259" s="67" t="s">
        <v>14</v>
      </c>
      <c r="D1259" s="67" t="s">
        <v>638</v>
      </c>
      <c r="E1259" s="109" t="s">
        <v>35</v>
      </c>
      <c r="F1259" s="109"/>
      <c r="G1259" s="49" t="s">
        <v>639</v>
      </c>
      <c r="H1259" s="64">
        <v>1</v>
      </c>
      <c r="I1259" s="48">
        <f>SUM(J1260:J1262)</f>
        <v>62.59</v>
      </c>
      <c r="J1259" s="48">
        <f>I1259</f>
        <v>62.59</v>
      </c>
    </row>
    <row r="1260" spans="1:10" x14ac:dyDescent="0.2">
      <c r="A1260" s="95" t="s">
        <v>42</v>
      </c>
      <c r="B1260" s="20" t="s">
        <v>208</v>
      </c>
      <c r="C1260" s="95" t="s">
        <v>14</v>
      </c>
      <c r="D1260" s="95" t="s">
        <v>207</v>
      </c>
      <c r="E1260" s="107"/>
      <c r="F1260" s="107"/>
      <c r="G1260" s="53" t="s">
        <v>17</v>
      </c>
      <c r="H1260" s="54">
        <v>1</v>
      </c>
      <c r="I1260" s="47">
        <v>30.31</v>
      </c>
      <c r="J1260" s="47">
        <f t="shared" ref="J1260:J1262" si="183">ROUND(H1260*I1260,2)</f>
        <v>30.31</v>
      </c>
    </row>
    <row r="1261" spans="1:10" ht="25.5" x14ac:dyDescent="0.2">
      <c r="A1261" s="96" t="s">
        <v>38</v>
      </c>
      <c r="B1261" s="8">
        <v>280007</v>
      </c>
      <c r="C1261" s="96" t="s">
        <v>14</v>
      </c>
      <c r="D1261" s="96" t="s">
        <v>44</v>
      </c>
      <c r="E1261" s="112"/>
      <c r="F1261" s="112"/>
      <c r="G1261" s="51" t="s">
        <v>34</v>
      </c>
      <c r="H1261" s="52">
        <v>0.5</v>
      </c>
      <c r="I1261" s="46">
        <v>18.45</v>
      </c>
      <c r="J1261" s="46">
        <f t="shared" si="183"/>
        <v>9.23</v>
      </c>
    </row>
    <row r="1262" spans="1:10" ht="25.5" x14ac:dyDescent="0.2">
      <c r="A1262" s="96" t="s">
        <v>38</v>
      </c>
      <c r="B1262" s="8">
        <v>280014</v>
      </c>
      <c r="C1262" s="96" t="s">
        <v>14</v>
      </c>
      <c r="D1262" s="96" t="s">
        <v>43</v>
      </c>
      <c r="E1262" s="112"/>
      <c r="F1262" s="112"/>
      <c r="G1262" s="51" t="s">
        <v>34</v>
      </c>
      <c r="H1262" s="52">
        <v>1</v>
      </c>
      <c r="I1262" s="46">
        <v>23.05</v>
      </c>
      <c r="J1262" s="46">
        <f t="shared" si="183"/>
        <v>23.05</v>
      </c>
    </row>
    <row r="1263" spans="1:10" x14ac:dyDescent="0.2">
      <c r="A1263" s="69"/>
      <c r="B1263" s="69"/>
      <c r="C1263" s="69"/>
      <c r="D1263" s="69"/>
      <c r="E1263" s="69" t="s">
        <v>33</v>
      </c>
      <c r="F1263" s="4">
        <f>SUM(J1261:J1262)*0.653</f>
        <v>21.078840000000003</v>
      </c>
      <c r="G1263" s="69" t="s">
        <v>32</v>
      </c>
      <c r="H1263" s="4">
        <v>0</v>
      </c>
      <c r="I1263" s="69" t="s">
        <v>31</v>
      </c>
      <c r="J1263" s="4">
        <f>F1263</f>
        <v>21.078840000000003</v>
      </c>
    </row>
    <row r="1264" spans="1:10" x14ac:dyDescent="0.2">
      <c r="A1264" s="69"/>
      <c r="B1264" s="69"/>
      <c r="C1264" s="69"/>
      <c r="D1264" s="69"/>
      <c r="E1264" s="69" t="s">
        <v>30</v>
      </c>
      <c r="F1264" s="4">
        <f>I1259*0.2768</f>
        <v>17.324912000000001</v>
      </c>
      <c r="G1264" s="69"/>
      <c r="H1264" s="110" t="s">
        <v>29</v>
      </c>
      <c r="I1264" s="110"/>
      <c r="J1264" s="4">
        <f>F1264+I1259</f>
        <v>79.914912000000001</v>
      </c>
    </row>
    <row r="1265" spans="1:10" ht="15" thickBot="1" x14ac:dyDescent="0.25">
      <c r="A1265" s="60"/>
      <c r="B1265" s="60"/>
      <c r="C1265" s="60"/>
      <c r="D1265" s="60"/>
      <c r="E1265" s="58"/>
      <c r="F1265" s="59"/>
      <c r="G1265" s="58"/>
      <c r="H1265" s="58"/>
      <c r="I1265" s="60" t="s">
        <v>28</v>
      </c>
      <c r="J1265" s="61">
        <f>J1264</f>
        <v>79.914912000000001</v>
      </c>
    </row>
    <row r="1266" spans="1:10" ht="15" x14ac:dyDescent="0.2">
      <c r="A1266" s="71" t="s">
        <v>640</v>
      </c>
      <c r="B1266" s="13" t="s">
        <v>5</v>
      </c>
      <c r="C1266" s="71" t="s">
        <v>6</v>
      </c>
      <c r="D1266" s="71" t="s">
        <v>7</v>
      </c>
      <c r="E1266" s="108" t="s">
        <v>40</v>
      </c>
      <c r="F1266" s="108"/>
      <c r="G1266" s="14" t="s">
        <v>8</v>
      </c>
      <c r="H1266" s="13" t="s">
        <v>9</v>
      </c>
      <c r="I1266" s="13" t="s">
        <v>10</v>
      </c>
      <c r="J1266" s="13" t="s">
        <v>11</v>
      </c>
    </row>
    <row r="1267" spans="1:10" x14ac:dyDescent="0.2">
      <c r="A1267" s="67" t="s">
        <v>39</v>
      </c>
      <c r="B1267" s="12">
        <v>240843</v>
      </c>
      <c r="C1267" s="67" t="s">
        <v>14</v>
      </c>
      <c r="D1267" s="67" t="s">
        <v>641</v>
      </c>
      <c r="E1267" s="109" t="s">
        <v>35</v>
      </c>
      <c r="F1267" s="109"/>
      <c r="G1267" s="49" t="s">
        <v>639</v>
      </c>
      <c r="H1267" s="50">
        <v>1</v>
      </c>
      <c r="I1267" s="48">
        <f>SUM(J1268:J1270)</f>
        <v>49.7</v>
      </c>
      <c r="J1267" s="48">
        <f>I1267</f>
        <v>49.7</v>
      </c>
    </row>
    <row r="1268" spans="1:10" x14ac:dyDescent="0.2">
      <c r="A1268" s="95" t="s">
        <v>42</v>
      </c>
      <c r="B1268" s="20" t="s">
        <v>642</v>
      </c>
      <c r="C1268" s="95" t="s">
        <v>14</v>
      </c>
      <c r="D1268" s="95" t="s">
        <v>643</v>
      </c>
      <c r="E1268" s="107"/>
      <c r="F1268" s="107"/>
      <c r="G1268" s="53" t="s">
        <v>17</v>
      </c>
      <c r="H1268" s="54">
        <v>1</v>
      </c>
      <c r="I1268" s="47">
        <v>41.5</v>
      </c>
      <c r="J1268" s="47">
        <f t="shared" ref="J1268:J1270" si="184">ROUND(H1268*I1268,2)</f>
        <v>41.5</v>
      </c>
    </row>
    <row r="1269" spans="1:10" ht="25.5" x14ac:dyDescent="0.2">
      <c r="A1269" s="96" t="s">
        <v>38</v>
      </c>
      <c r="B1269" s="8">
        <v>280004</v>
      </c>
      <c r="C1269" s="96" t="s">
        <v>14</v>
      </c>
      <c r="D1269" s="96" t="s">
        <v>51</v>
      </c>
      <c r="E1269" s="112"/>
      <c r="F1269" s="112"/>
      <c r="G1269" s="51" t="s">
        <v>34</v>
      </c>
      <c r="H1269" s="52">
        <v>0.2</v>
      </c>
      <c r="I1269" s="46">
        <v>18.22</v>
      </c>
      <c r="J1269" s="46">
        <f t="shared" si="184"/>
        <v>3.64</v>
      </c>
    </row>
    <row r="1270" spans="1:10" ht="25.5" x14ac:dyDescent="0.2">
      <c r="A1270" s="96" t="s">
        <v>38</v>
      </c>
      <c r="B1270" s="8">
        <v>280023</v>
      </c>
      <c r="C1270" s="96" t="s">
        <v>14</v>
      </c>
      <c r="D1270" s="96" t="s">
        <v>45</v>
      </c>
      <c r="E1270" s="112"/>
      <c r="F1270" s="112"/>
      <c r="G1270" s="51" t="s">
        <v>34</v>
      </c>
      <c r="H1270" s="52">
        <v>0.2</v>
      </c>
      <c r="I1270" s="46">
        <v>22.82</v>
      </c>
      <c r="J1270" s="46">
        <f t="shared" si="184"/>
        <v>4.5599999999999996</v>
      </c>
    </row>
    <row r="1271" spans="1:10" x14ac:dyDescent="0.2">
      <c r="A1271" s="69"/>
      <c r="B1271" s="69"/>
      <c r="C1271" s="69"/>
      <c r="D1271" s="69"/>
      <c r="E1271" s="69" t="s">
        <v>33</v>
      </c>
      <c r="F1271" s="4">
        <f>SUM(J1269:J1270)*0.653</f>
        <v>5.3545999999999996</v>
      </c>
      <c r="G1271" s="69" t="s">
        <v>32</v>
      </c>
      <c r="H1271" s="4">
        <v>0</v>
      </c>
      <c r="I1271" s="69" t="s">
        <v>31</v>
      </c>
      <c r="J1271" s="4">
        <f>F1271</f>
        <v>5.3545999999999996</v>
      </c>
    </row>
    <row r="1272" spans="1:10" x14ac:dyDescent="0.2">
      <c r="A1272" s="69"/>
      <c r="B1272" s="69"/>
      <c r="C1272" s="69"/>
      <c r="D1272" s="69"/>
      <c r="E1272" s="69" t="s">
        <v>30</v>
      </c>
      <c r="F1272" s="4">
        <f>I1267*0.2768</f>
        <v>13.756960000000001</v>
      </c>
      <c r="G1272" s="69"/>
      <c r="H1272" s="110" t="s">
        <v>29</v>
      </c>
      <c r="I1272" s="110"/>
      <c r="J1272" s="4">
        <f>F1272+I1267</f>
        <v>63.456960000000002</v>
      </c>
    </row>
    <row r="1273" spans="1:10" ht="15" thickBot="1" x14ac:dyDescent="0.25">
      <c r="A1273" s="60"/>
      <c r="B1273" s="60"/>
      <c r="C1273" s="60"/>
      <c r="D1273" s="60"/>
      <c r="E1273" s="58"/>
      <c r="F1273" s="59"/>
      <c r="G1273" s="58"/>
      <c r="H1273" s="58"/>
      <c r="I1273" s="60" t="s">
        <v>28</v>
      </c>
      <c r="J1273" s="61">
        <f>J1272</f>
        <v>63.456960000000002</v>
      </c>
    </row>
    <row r="1274" spans="1:10" ht="15" x14ac:dyDescent="0.2">
      <c r="A1274" s="71" t="s">
        <v>644</v>
      </c>
      <c r="B1274" s="13" t="s">
        <v>5</v>
      </c>
      <c r="C1274" s="71" t="s">
        <v>6</v>
      </c>
      <c r="D1274" s="71" t="s">
        <v>7</v>
      </c>
      <c r="E1274" s="108" t="s">
        <v>40</v>
      </c>
      <c r="F1274" s="108"/>
      <c r="G1274" s="14" t="s">
        <v>8</v>
      </c>
      <c r="H1274" s="13" t="s">
        <v>9</v>
      </c>
      <c r="I1274" s="13" t="s">
        <v>10</v>
      </c>
      <c r="J1274" s="13" t="s">
        <v>11</v>
      </c>
    </row>
    <row r="1275" spans="1:10" x14ac:dyDescent="0.2">
      <c r="A1275" s="67" t="s">
        <v>39</v>
      </c>
      <c r="B1275" s="12">
        <v>101909</v>
      </c>
      <c r="C1275" s="67" t="s">
        <v>16</v>
      </c>
      <c r="D1275" s="67" t="s">
        <v>645</v>
      </c>
      <c r="E1275" s="109" t="s">
        <v>35</v>
      </c>
      <c r="F1275" s="109"/>
      <c r="G1275" s="49" t="s">
        <v>639</v>
      </c>
      <c r="H1275" s="64">
        <v>1</v>
      </c>
      <c r="I1275" s="48">
        <f>SUM(J1276:J1279)</f>
        <v>242.35</v>
      </c>
      <c r="J1275" s="48">
        <f>I1275</f>
        <v>242.35</v>
      </c>
    </row>
    <row r="1276" spans="1:10" ht="38.25" x14ac:dyDescent="0.2">
      <c r="A1276" s="95" t="s">
        <v>42</v>
      </c>
      <c r="B1276" s="20">
        <v>4350</v>
      </c>
      <c r="C1276" s="95" t="s">
        <v>16</v>
      </c>
      <c r="D1276" s="95" t="s">
        <v>646</v>
      </c>
      <c r="E1276" s="107"/>
      <c r="F1276" s="107"/>
      <c r="G1276" s="53" t="s">
        <v>17</v>
      </c>
      <c r="H1276" s="54">
        <v>2</v>
      </c>
      <c r="I1276" s="47">
        <v>0.71</v>
      </c>
      <c r="J1276" s="47">
        <f t="shared" ref="J1276:J1277" si="185">ROUND(H1276*I1276,2)</f>
        <v>1.42</v>
      </c>
    </row>
    <row r="1277" spans="1:10" ht="25.5" x14ac:dyDescent="0.2">
      <c r="A1277" s="95" t="s">
        <v>42</v>
      </c>
      <c r="B1277" s="20">
        <v>10892</v>
      </c>
      <c r="C1277" s="95" t="s">
        <v>16</v>
      </c>
      <c r="D1277" s="95" t="s">
        <v>647</v>
      </c>
      <c r="E1277" s="107"/>
      <c r="F1277" s="107"/>
      <c r="G1277" s="53" t="s">
        <v>17</v>
      </c>
      <c r="H1277" s="54">
        <v>1</v>
      </c>
      <c r="I1277" s="47">
        <v>222.5</v>
      </c>
      <c r="J1277" s="47">
        <f t="shared" si="185"/>
        <v>222.5</v>
      </c>
    </row>
    <row r="1278" spans="1:10" s="37" customFormat="1" ht="25.5" x14ac:dyDescent="0.2">
      <c r="A1278" s="96" t="s">
        <v>38</v>
      </c>
      <c r="B1278" s="8">
        <v>88248</v>
      </c>
      <c r="C1278" s="96" t="s">
        <v>16</v>
      </c>
      <c r="D1278" s="96" t="s">
        <v>53</v>
      </c>
      <c r="E1278" s="112"/>
      <c r="F1278" s="112"/>
      <c r="G1278" s="51" t="s">
        <v>34</v>
      </c>
      <c r="H1278" s="52">
        <v>0.45739999999999997</v>
      </c>
      <c r="I1278" s="46">
        <v>18.11</v>
      </c>
      <c r="J1278" s="46">
        <f t="shared" ref="J1278:J1279" si="186">ROUND(H1278*I1278,2)</f>
        <v>8.2799999999999994</v>
      </c>
    </row>
    <row r="1279" spans="1:10" ht="25.5" x14ac:dyDescent="0.2">
      <c r="A1279" s="96" t="s">
        <v>38</v>
      </c>
      <c r="B1279" s="8">
        <v>88267</v>
      </c>
      <c r="C1279" s="96" t="s">
        <v>16</v>
      </c>
      <c r="D1279" s="96" t="s">
        <v>52</v>
      </c>
      <c r="E1279" s="112"/>
      <c r="F1279" s="112"/>
      <c r="G1279" s="51" t="s">
        <v>34</v>
      </c>
      <c r="H1279" s="52">
        <v>0.45739999999999997</v>
      </c>
      <c r="I1279" s="46">
        <v>22.2</v>
      </c>
      <c r="J1279" s="46">
        <f t="shared" si="186"/>
        <v>10.15</v>
      </c>
    </row>
    <row r="1280" spans="1:10" x14ac:dyDescent="0.2">
      <c r="A1280" s="69"/>
      <c r="B1280" s="69"/>
      <c r="C1280" s="69"/>
      <c r="D1280" s="69"/>
      <c r="E1280" s="69" t="s">
        <v>33</v>
      </c>
      <c r="F1280" s="4">
        <f>SUM(J1278:J1279)*0.653</f>
        <v>12.034790000000001</v>
      </c>
      <c r="G1280" s="69" t="s">
        <v>32</v>
      </c>
      <c r="H1280" s="4">
        <v>0</v>
      </c>
      <c r="I1280" s="69" t="s">
        <v>31</v>
      </c>
      <c r="J1280" s="4">
        <f>F1280</f>
        <v>12.034790000000001</v>
      </c>
    </row>
    <row r="1281" spans="1:10" x14ac:dyDescent="0.2">
      <c r="A1281" s="69"/>
      <c r="B1281" s="69"/>
      <c r="C1281" s="69"/>
      <c r="D1281" s="69"/>
      <c r="E1281" s="69" t="s">
        <v>30</v>
      </c>
      <c r="F1281" s="4">
        <f>I1275*0.2768</f>
        <v>67.08247999999999</v>
      </c>
      <c r="G1281" s="69"/>
      <c r="H1281" s="110" t="s">
        <v>29</v>
      </c>
      <c r="I1281" s="110"/>
      <c r="J1281" s="4">
        <f>F1281+I1275</f>
        <v>309.43248</v>
      </c>
    </row>
    <row r="1282" spans="1:10" ht="15" thickBot="1" x14ac:dyDescent="0.25">
      <c r="A1282" s="60"/>
      <c r="B1282" s="60"/>
      <c r="C1282" s="60"/>
      <c r="D1282" s="60"/>
      <c r="E1282" s="58"/>
      <c r="F1282" s="59"/>
      <c r="G1282" s="58"/>
      <c r="H1282" s="58"/>
      <c r="I1282" s="60" t="s">
        <v>28</v>
      </c>
      <c r="J1282" s="61">
        <f>J1281</f>
        <v>309.43248</v>
      </c>
    </row>
    <row r="1283" spans="1:10" x14ac:dyDescent="0.2">
      <c r="A1283" s="23">
        <v>14</v>
      </c>
      <c r="B1283" s="23"/>
      <c r="C1283" s="23"/>
      <c r="D1283" s="23" t="s">
        <v>648</v>
      </c>
      <c r="E1283" s="23"/>
      <c r="F1283" s="111"/>
      <c r="G1283" s="111"/>
      <c r="H1283" s="24"/>
      <c r="I1283" s="23"/>
      <c r="J1283" s="25"/>
    </row>
    <row r="1284" spans="1:10" ht="15" x14ac:dyDescent="0.2">
      <c r="A1284" s="71" t="s">
        <v>649</v>
      </c>
      <c r="B1284" s="13" t="s">
        <v>5</v>
      </c>
      <c r="C1284" s="71" t="s">
        <v>6</v>
      </c>
      <c r="D1284" s="71" t="s">
        <v>7</v>
      </c>
      <c r="E1284" s="108" t="s">
        <v>40</v>
      </c>
      <c r="F1284" s="108"/>
      <c r="G1284" s="14" t="s">
        <v>8</v>
      </c>
      <c r="H1284" s="13" t="s">
        <v>9</v>
      </c>
      <c r="I1284" s="13" t="s">
        <v>10</v>
      </c>
      <c r="J1284" s="13" t="s">
        <v>11</v>
      </c>
    </row>
    <row r="1285" spans="1:10" ht="18" customHeight="1" x14ac:dyDescent="0.2">
      <c r="A1285" s="67" t="s">
        <v>39</v>
      </c>
      <c r="B1285" s="12">
        <v>101965</v>
      </c>
      <c r="C1285" s="67" t="s">
        <v>16</v>
      </c>
      <c r="D1285" s="67" t="s">
        <v>650</v>
      </c>
      <c r="E1285" s="109"/>
      <c r="F1285" s="109"/>
      <c r="G1285" s="49" t="s">
        <v>15</v>
      </c>
      <c r="H1285" s="64">
        <v>1</v>
      </c>
      <c r="I1285" s="48">
        <f>SUM(J1286:J1291)</f>
        <v>155.05000000000001</v>
      </c>
      <c r="J1285" s="48">
        <f>I1285</f>
        <v>155.05000000000001</v>
      </c>
    </row>
    <row r="1286" spans="1:10" ht="27.75" customHeight="1" x14ac:dyDescent="0.2">
      <c r="A1286" s="95" t="s">
        <v>42</v>
      </c>
      <c r="B1286" s="20">
        <v>34747</v>
      </c>
      <c r="C1286" s="95" t="s">
        <v>16</v>
      </c>
      <c r="D1286" s="95" t="s">
        <v>651</v>
      </c>
      <c r="E1286" s="107"/>
      <c r="F1286" s="107"/>
      <c r="G1286" s="53" t="s">
        <v>17</v>
      </c>
      <c r="H1286" s="54">
        <v>1.0399</v>
      </c>
      <c r="I1286" s="47">
        <v>123.98</v>
      </c>
      <c r="J1286" s="47">
        <f t="shared" ref="J1286" si="187">ROUND(H1286*I1286,2)</f>
        <v>128.93</v>
      </c>
    </row>
    <row r="1287" spans="1:10" ht="51" x14ac:dyDescent="0.2">
      <c r="A1287" s="68" t="s">
        <v>38</v>
      </c>
      <c r="B1287" s="8">
        <v>87283</v>
      </c>
      <c r="C1287" s="68" t="s">
        <v>16</v>
      </c>
      <c r="D1287" s="96" t="s">
        <v>652</v>
      </c>
      <c r="E1287" s="68"/>
      <c r="F1287" s="68"/>
      <c r="G1287" s="51" t="s">
        <v>159</v>
      </c>
      <c r="H1287" s="52">
        <v>5.9899999999999997E-3</v>
      </c>
      <c r="I1287" s="46">
        <v>508.32</v>
      </c>
      <c r="J1287" s="46">
        <f t="shared" ref="J1287:J1291" si="188">ROUND(H1287*I1287,2)</f>
        <v>3.04</v>
      </c>
    </row>
    <row r="1288" spans="1:10" ht="25.5" x14ac:dyDescent="0.2">
      <c r="A1288" s="68" t="s">
        <v>38</v>
      </c>
      <c r="B1288" s="8">
        <v>88274</v>
      </c>
      <c r="C1288" s="68" t="s">
        <v>16</v>
      </c>
      <c r="D1288" s="96" t="s">
        <v>653</v>
      </c>
      <c r="E1288" s="68"/>
      <c r="F1288" s="68"/>
      <c r="G1288" s="51" t="s">
        <v>34</v>
      </c>
      <c r="H1288" s="52">
        <v>0.41899999999999998</v>
      </c>
      <c r="I1288" s="46">
        <v>23.47</v>
      </c>
      <c r="J1288" s="46">
        <f t="shared" si="188"/>
        <v>9.83</v>
      </c>
    </row>
    <row r="1289" spans="1:10" ht="25.5" x14ac:dyDescent="0.2">
      <c r="A1289" s="68" t="s">
        <v>38</v>
      </c>
      <c r="B1289" s="8">
        <v>88316</v>
      </c>
      <c r="C1289" s="68" t="s">
        <v>16</v>
      </c>
      <c r="D1289" s="96" t="s">
        <v>36</v>
      </c>
      <c r="E1289" s="68"/>
      <c r="F1289" s="68"/>
      <c r="G1289" s="51" t="s">
        <v>34</v>
      </c>
      <c r="H1289" s="52">
        <v>0.20849999999999999</v>
      </c>
      <c r="I1289" s="46">
        <v>18.16</v>
      </c>
      <c r="J1289" s="46">
        <f t="shared" si="188"/>
        <v>3.79</v>
      </c>
    </row>
    <row r="1290" spans="1:10" s="37" customFormat="1" ht="25.5" x14ac:dyDescent="0.2">
      <c r="A1290" s="96" t="s">
        <v>38</v>
      </c>
      <c r="B1290" s="8">
        <v>91692</v>
      </c>
      <c r="C1290" s="96" t="s">
        <v>16</v>
      </c>
      <c r="D1290" s="96" t="s">
        <v>654</v>
      </c>
      <c r="E1290" s="96"/>
      <c r="F1290" s="96"/>
      <c r="G1290" s="51" t="s">
        <v>47</v>
      </c>
      <c r="H1290" s="52">
        <v>2.1000000000000001E-2</v>
      </c>
      <c r="I1290" s="46">
        <v>24.01</v>
      </c>
      <c r="J1290" s="46">
        <f t="shared" si="188"/>
        <v>0.5</v>
      </c>
    </row>
    <row r="1291" spans="1:10" ht="25.5" x14ac:dyDescent="0.2">
      <c r="A1291" s="68" t="s">
        <v>38</v>
      </c>
      <c r="B1291" s="8">
        <v>91693</v>
      </c>
      <c r="C1291" s="68" t="s">
        <v>16</v>
      </c>
      <c r="D1291" s="96" t="s">
        <v>655</v>
      </c>
      <c r="E1291" s="68"/>
      <c r="F1291" s="68"/>
      <c r="G1291" s="51" t="s">
        <v>55</v>
      </c>
      <c r="H1291" s="52">
        <v>0.39750000000000002</v>
      </c>
      <c r="I1291" s="46">
        <v>22.53</v>
      </c>
      <c r="J1291" s="46">
        <f t="shared" si="188"/>
        <v>8.9600000000000009</v>
      </c>
    </row>
    <row r="1292" spans="1:10" x14ac:dyDescent="0.2">
      <c r="A1292" s="69"/>
      <c r="B1292" s="69"/>
      <c r="C1292" s="69"/>
      <c r="D1292" s="69"/>
      <c r="E1292" s="69" t="s">
        <v>33</v>
      </c>
      <c r="F1292" s="4">
        <f>SUM(J1288:J1289)*0.653</f>
        <v>8.8938600000000019</v>
      </c>
      <c r="G1292" s="69" t="s">
        <v>32</v>
      </c>
      <c r="H1292" s="4">
        <v>0</v>
      </c>
      <c r="I1292" s="69" t="s">
        <v>31</v>
      </c>
      <c r="J1292" s="4">
        <f>F1292</f>
        <v>8.8938600000000019</v>
      </c>
    </row>
    <row r="1293" spans="1:10" x14ac:dyDescent="0.2">
      <c r="A1293" s="69"/>
      <c r="B1293" s="69"/>
      <c r="C1293" s="69"/>
      <c r="D1293" s="69"/>
      <c r="E1293" s="69" t="s">
        <v>30</v>
      </c>
      <c r="F1293" s="4">
        <f>I1285*0.2768</f>
        <v>42.917839999999998</v>
      </c>
      <c r="G1293" s="69"/>
      <c r="H1293" s="110" t="s">
        <v>29</v>
      </c>
      <c r="I1293" s="110"/>
      <c r="J1293" s="4">
        <f>F1293+I1285</f>
        <v>197.96784000000002</v>
      </c>
    </row>
    <row r="1294" spans="1:10" ht="15" thickBot="1" x14ac:dyDescent="0.25">
      <c r="A1294" s="58"/>
      <c r="B1294" s="58"/>
      <c r="C1294" s="58"/>
      <c r="D1294" s="58"/>
      <c r="E1294" s="58"/>
      <c r="F1294" s="59"/>
      <c r="G1294" s="58"/>
      <c r="H1294" s="58"/>
      <c r="I1294" s="60" t="s">
        <v>28</v>
      </c>
      <c r="J1294" s="61">
        <f>J1293</f>
        <v>197.96784000000002</v>
      </c>
    </row>
    <row r="1295" spans="1:10" ht="15" x14ac:dyDescent="0.2">
      <c r="A1295" s="71" t="s">
        <v>656</v>
      </c>
      <c r="B1295" s="13" t="s">
        <v>5</v>
      </c>
      <c r="C1295" s="71" t="s">
        <v>6</v>
      </c>
      <c r="D1295" s="71" t="s">
        <v>7</v>
      </c>
      <c r="E1295" s="108" t="s">
        <v>40</v>
      </c>
      <c r="F1295" s="108"/>
      <c r="G1295" s="14" t="s">
        <v>8</v>
      </c>
      <c r="H1295" s="13" t="s">
        <v>9</v>
      </c>
      <c r="I1295" s="13" t="s">
        <v>10</v>
      </c>
      <c r="J1295" s="13" t="s">
        <v>11</v>
      </c>
    </row>
    <row r="1296" spans="1:10" x14ac:dyDescent="0.2">
      <c r="A1296" s="67" t="s">
        <v>39</v>
      </c>
      <c r="B1296" s="12">
        <v>190716</v>
      </c>
      <c r="C1296" s="67" t="s">
        <v>14</v>
      </c>
      <c r="D1296" s="67" t="s">
        <v>657</v>
      </c>
      <c r="E1296" s="109"/>
      <c r="F1296" s="109"/>
      <c r="G1296" s="49" t="s">
        <v>166</v>
      </c>
      <c r="H1296" s="50">
        <v>1</v>
      </c>
      <c r="I1296" s="48">
        <f>SUM(J1297:J1300)</f>
        <v>280.77999999999997</v>
      </c>
      <c r="J1296" s="48">
        <f>I1296</f>
        <v>280.77999999999997</v>
      </c>
    </row>
    <row r="1297" spans="1:10" x14ac:dyDescent="0.2">
      <c r="A1297" s="95" t="s">
        <v>42</v>
      </c>
      <c r="B1297" s="20" t="s">
        <v>658</v>
      </c>
      <c r="C1297" s="95" t="s">
        <v>14</v>
      </c>
      <c r="D1297" s="95" t="s">
        <v>659</v>
      </c>
      <c r="E1297" s="107"/>
      <c r="F1297" s="107"/>
      <c r="G1297" s="53" t="s">
        <v>18</v>
      </c>
      <c r="H1297" s="54">
        <v>1</v>
      </c>
      <c r="I1297" s="47">
        <v>268.06</v>
      </c>
      <c r="J1297" s="47">
        <f t="shared" ref="J1297:J1298" si="189">ROUND(H1297*I1297,2)</f>
        <v>268.06</v>
      </c>
    </row>
    <row r="1298" spans="1:10" x14ac:dyDescent="0.2">
      <c r="A1298" s="95" t="s">
        <v>42</v>
      </c>
      <c r="B1298" s="20">
        <v>110141</v>
      </c>
      <c r="C1298" s="95" t="s">
        <v>14</v>
      </c>
      <c r="D1298" s="95" t="s">
        <v>77</v>
      </c>
      <c r="E1298" s="107"/>
      <c r="F1298" s="107"/>
      <c r="G1298" s="53" t="s">
        <v>159</v>
      </c>
      <c r="H1298" s="54">
        <v>8.0000000000000002E-3</v>
      </c>
      <c r="I1298" s="47">
        <v>564.98</v>
      </c>
      <c r="J1298" s="47">
        <f t="shared" si="189"/>
        <v>4.5199999999999996</v>
      </c>
    </row>
    <row r="1299" spans="1:10" ht="25.5" x14ac:dyDescent="0.2">
      <c r="A1299" s="68" t="s">
        <v>38</v>
      </c>
      <c r="B1299" s="8">
        <v>280004</v>
      </c>
      <c r="C1299" s="68" t="s">
        <v>14</v>
      </c>
      <c r="D1299" s="68" t="s">
        <v>51</v>
      </c>
      <c r="E1299" s="112"/>
      <c r="F1299" s="112"/>
      <c r="G1299" s="51" t="s">
        <v>34</v>
      </c>
      <c r="H1299" s="52">
        <v>0.2</v>
      </c>
      <c r="I1299" s="46">
        <v>18.22</v>
      </c>
      <c r="J1299" s="46">
        <f t="shared" ref="J1299:J1300" si="190">ROUND(H1299*I1299,2)</f>
        <v>3.64</v>
      </c>
    </row>
    <row r="1300" spans="1:10" ht="25.5" x14ac:dyDescent="0.2">
      <c r="A1300" s="68" t="s">
        <v>38</v>
      </c>
      <c r="B1300" s="8">
        <v>280023</v>
      </c>
      <c r="C1300" s="68" t="s">
        <v>14</v>
      </c>
      <c r="D1300" s="68" t="s">
        <v>45</v>
      </c>
      <c r="E1300" s="112"/>
      <c r="F1300" s="112"/>
      <c r="G1300" s="51" t="s">
        <v>34</v>
      </c>
      <c r="H1300" s="52">
        <v>0.2</v>
      </c>
      <c r="I1300" s="46">
        <v>22.82</v>
      </c>
      <c r="J1300" s="46">
        <f t="shared" si="190"/>
        <v>4.5599999999999996</v>
      </c>
    </row>
    <row r="1301" spans="1:10" x14ac:dyDescent="0.2">
      <c r="A1301" s="69"/>
      <c r="B1301" s="69"/>
      <c r="C1301" s="69"/>
      <c r="D1301" s="69"/>
      <c r="E1301" s="69" t="s">
        <v>33</v>
      </c>
      <c r="F1301" s="4">
        <f>SUM(J1299:J1300)*0.653</f>
        <v>5.3545999999999996</v>
      </c>
      <c r="G1301" s="69" t="s">
        <v>32</v>
      </c>
      <c r="H1301" s="4">
        <v>0</v>
      </c>
      <c r="I1301" s="69" t="s">
        <v>31</v>
      </c>
      <c r="J1301" s="4">
        <f>F1301</f>
        <v>5.3545999999999996</v>
      </c>
    </row>
    <row r="1302" spans="1:10" x14ac:dyDescent="0.2">
      <c r="A1302" s="69"/>
      <c r="B1302" s="69"/>
      <c r="C1302" s="69"/>
      <c r="D1302" s="69"/>
      <c r="E1302" s="69" t="s">
        <v>30</v>
      </c>
      <c r="F1302" s="4">
        <f>I1296*0.2768</f>
        <v>77.719903999999985</v>
      </c>
      <c r="G1302" s="69"/>
      <c r="H1302" s="110" t="s">
        <v>29</v>
      </c>
      <c r="I1302" s="110"/>
      <c r="J1302" s="4">
        <f>F1302+I1296</f>
        <v>358.49990399999996</v>
      </c>
    </row>
    <row r="1303" spans="1:10" ht="15" thickBot="1" x14ac:dyDescent="0.25">
      <c r="A1303" s="58"/>
      <c r="B1303" s="58"/>
      <c r="C1303" s="58"/>
      <c r="D1303" s="58"/>
      <c r="E1303" s="58"/>
      <c r="F1303" s="59"/>
      <c r="G1303" s="58"/>
      <c r="H1303" s="58"/>
      <c r="I1303" s="60" t="s">
        <v>28</v>
      </c>
      <c r="J1303" s="61">
        <f>J1302</f>
        <v>358.49990399999996</v>
      </c>
    </row>
    <row r="1304" spans="1:10" ht="15" x14ac:dyDescent="0.2">
      <c r="A1304" s="71" t="s">
        <v>660</v>
      </c>
      <c r="B1304" s="13" t="s">
        <v>5</v>
      </c>
      <c r="C1304" s="71" t="s">
        <v>6</v>
      </c>
      <c r="D1304" s="71" t="s">
        <v>7</v>
      </c>
      <c r="E1304" s="108" t="s">
        <v>40</v>
      </c>
      <c r="F1304" s="108"/>
      <c r="G1304" s="14" t="s">
        <v>8</v>
      </c>
      <c r="H1304" s="13" t="s">
        <v>9</v>
      </c>
      <c r="I1304" s="13" t="s">
        <v>10</v>
      </c>
      <c r="J1304" s="13" t="s">
        <v>11</v>
      </c>
    </row>
    <row r="1305" spans="1:10" ht="25.5" x14ac:dyDescent="0.2">
      <c r="A1305" s="67" t="s">
        <v>39</v>
      </c>
      <c r="B1305" s="12">
        <v>240618</v>
      </c>
      <c r="C1305" s="67" t="s">
        <v>14</v>
      </c>
      <c r="D1305" s="67" t="s">
        <v>661</v>
      </c>
      <c r="E1305" s="109"/>
      <c r="F1305" s="109"/>
      <c r="G1305" s="49" t="s">
        <v>166</v>
      </c>
      <c r="H1305" s="50">
        <v>1</v>
      </c>
      <c r="I1305" s="48">
        <f>SUM(J1306:J1309)</f>
        <v>629.93000000000006</v>
      </c>
      <c r="J1305" s="48">
        <f>I1305</f>
        <v>629.93000000000006</v>
      </c>
    </row>
    <row r="1306" spans="1:10" x14ac:dyDescent="0.2">
      <c r="A1306" s="95" t="s">
        <v>42</v>
      </c>
      <c r="B1306" s="20" t="s">
        <v>662</v>
      </c>
      <c r="C1306" s="95" t="s">
        <v>14</v>
      </c>
      <c r="D1306" s="95" t="s">
        <v>663</v>
      </c>
      <c r="E1306" s="107"/>
      <c r="F1306" s="107"/>
      <c r="G1306" s="53" t="s">
        <v>18</v>
      </c>
      <c r="H1306" s="54">
        <v>1</v>
      </c>
      <c r="I1306" s="47">
        <v>539.30999999999995</v>
      </c>
      <c r="J1306" s="47">
        <f t="shared" ref="J1306:J1309" si="191">ROUND(H1306*I1306,2)</f>
        <v>539.30999999999995</v>
      </c>
    </row>
    <row r="1307" spans="1:10" x14ac:dyDescent="0.2">
      <c r="A1307" s="95" t="s">
        <v>42</v>
      </c>
      <c r="B1307" s="20">
        <v>110142</v>
      </c>
      <c r="C1307" s="95" t="s">
        <v>14</v>
      </c>
      <c r="D1307" s="95" t="s">
        <v>74</v>
      </c>
      <c r="E1307" s="107"/>
      <c r="F1307" s="107"/>
      <c r="G1307" s="53" t="s">
        <v>159</v>
      </c>
      <c r="H1307" s="54">
        <v>0.1</v>
      </c>
      <c r="I1307" s="47">
        <v>495.75</v>
      </c>
      <c r="J1307" s="47">
        <f t="shared" si="191"/>
        <v>49.58</v>
      </c>
    </row>
    <row r="1308" spans="1:10" ht="25.5" x14ac:dyDescent="0.2">
      <c r="A1308" s="96" t="s">
        <v>38</v>
      </c>
      <c r="B1308" s="8">
        <v>280004</v>
      </c>
      <c r="C1308" s="96" t="s">
        <v>14</v>
      </c>
      <c r="D1308" s="96" t="s">
        <v>51</v>
      </c>
      <c r="E1308" s="112"/>
      <c r="F1308" s="112"/>
      <c r="G1308" s="51" t="s">
        <v>34</v>
      </c>
      <c r="H1308" s="52">
        <v>1</v>
      </c>
      <c r="I1308" s="46">
        <v>18.22</v>
      </c>
      <c r="J1308" s="46">
        <f t="shared" si="191"/>
        <v>18.22</v>
      </c>
    </row>
    <row r="1309" spans="1:10" ht="25.5" x14ac:dyDescent="0.2">
      <c r="A1309" s="96" t="s">
        <v>38</v>
      </c>
      <c r="B1309" s="8">
        <v>280023</v>
      </c>
      <c r="C1309" s="96" t="s">
        <v>14</v>
      </c>
      <c r="D1309" s="96" t="s">
        <v>45</v>
      </c>
      <c r="E1309" s="112"/>
      <c r="F1309" s="112"/>
      <c r="G1309" s="51" t="s">
        <v>34</v>
      </c>
      <c r="H1309" s="52">
        <v>1</v>
      </c>
      <c r="I1309" s="46">
        <v>22.82</v>
      </c>
      <c r="J1309" s="46">
        <f t="shared" si="191"/>
        <v>22.82</v>
      </c>
    </row>
    <row r="1310" spans="1:10" x14ac:dyDescent="0.2">
      <c r="A1310" s="69"/>
      <c r="B1310" s="69"/>
      <c r="C1310" s="69"/>
      <c r="D1310" s="69"/>
      <c r="E1310" s="69" t="s">
        <v>33</v>
      </c>
      <c r="F1310" s="4">
        <f>SUM(J1308:J1309)*0.653</f>
        <v>26.799120000000002</v>
      </c>
      <c r="G1310" s="69" t="s">
        <v>32</v>
      </c>
      <c r="H1310" s="4">
        <v>0</v>
      </c>
      <c r="I1310" s="69" t="s">
        <v>31</v>
      </c>
      <c r="J1310" s="4">
        <f>F1310</f>
        <v>26.799120000000002</v>
      </c>
    </row>
    <row r="1311" spans="1:10" x14ac:dyDescent="0.2">
      <c r="A1311" s="69"/>
      <c r="B1311" s="69"/>
      <c r="C1311" s="69"/>
      <c r="D1311" s="69"/>
      <c r="E1311" s="69" t="s">
        <v>30</v>
      </c>
      <c r="F1311" s="4">
        <f>I1305*0.2768</f>
        <v>174.36462400000002</v>
      </c>
      <c r="G1311" s="69"/>
      <c r="H1311" s="110" t="s">
        <v>29</v>
      </c>
      <c r="I1311" s="110"/>
      <c r="J1311" s="4">
        <f>F1311+I1305</f>
        <v>804.29462400000011</v>
      </c>
    </row>
    <row r="1312" spans="1:10" ht="15" thickBot="1" x14ac:dyDescent="0.25">
      <c r="A1312" s="58"/>
      <c r="B1312" s="58"/>
      <c r="C1312" s="58"/>
      <c r="D1312" s="58"/>
      <c r="E1312" s="58"/>
      <c r="F1312" s="59"/>
      <c r="G1312" s="58"/>
      <c r="H1312" s="58"/>
      <c r="I1312" s="60" t="s">
        <v>28</v>
      </c>
      <c r="J1312" s="61">
        <f>J1311</f>
        <v>804.29462400000011</v>
      </c>
    </row>
    <row r="1313" spans="1:10" ht="17.25" customHeight="1" x14ac:dyDescent="0.2">
      <c r="A1313" s="23">
        <v>15</v>
      </c>
      <c r="B1313" s="23"/>
      <c r="C1313" s="23"/>
      <c r="D1313" s="23" t="s">
        <v>664</v>
      </c>
      <c r="E1313" s="23"/>
      <c r="F1313" s="111"/>
      <c r="G1313" s="111"/>
      <c r="H1313" s="24"/>
      <c r="I1313" s="23"/>
      <c r="J1313" s="25"/>
    </row>
    <row r="1314" spans="1:10" ht="15" x14ac:dyDescent="0.2">
      <c r="A1314" s="71" t="s">
        <v>665</v>
      </c>
      <c r="B1314" s="13" t="s">
        <v>5</v>
      </c>
      <c r="C1314" s="71" t="s">
        <v>6</v>
      </c>
      <c r="D1314" s="71" t="s">
        <v>7</v>
      </c>
      <c r="E1314" s="108" t="s">
        <v>40</v>
      </c>
      <c r="F1314" s="108"/>
      <c r="G1314" s="14" t="s">
        <v>8</v>
      </c>
      <c r="H1314" s="13" t="s">
        <v>9</v>
      </c>
      <c r="I1314" s="13" t="s">
        <v>10</v>
      </c>
      <c r="J1314" s="13" t="s">
        <v>11</v>
      </c>
    </row>
    <row r="1315" spans="1:10" x14ac:dyDescent="0.2">
      <c r="A1315" s="67" t="s">
        <v>39</v>
      </c>
      <c r="B1315" s="12">
        <v>270220</v>
      </c>
      <c r="C1315" s="67" t="s">
        <v>14</v>
      </c>
      <c r="D1315" s="67" t="s">
        <v>666</v>
      </c>
      <c r="E1315" s="109"/>
      <c r="F1315" s="109"/>
      <c r="G1315" s="49" t="s">
        <v>15</v>
      </c>
      <c r="H1315" s="50">
        <v>1</v>
      </c>
      <c r="I1315" s="48">
        <f>SUM(J1316:J1316)</f>
        <v>7.26</v>
      </c>
      <c r="J1315" s="48">
        <f>I1315</f>
        <v>7.26</v>
      </c>
    </row>
    <row r="1316" spans="1:10" ht="25.5" x14ac:dyDescent="0.2">
      <c r="A1316" s="68" t="s">
        <v>38</v>
      </c>
      <c r="B1316" s="8">
        <v>280026</v>
      </c>
      <c r="C1316" s="68" t="s">
        <v>14</v>
      </c>
      <c r="D1316" s="68" t="s">
        <v>36</v>
      </c>
      <c r="E1316" s="112"/>
      <c r="F1316" s="112"/>
      <c r="G1316" s="51" t="s">
        <v>34</v>
      </c>
      <c r="H1316" s="52">
        <v>0.4</v>
      </c>
      <c r="I1316" s="46">
        <v>18.16</v>
      </c>
      <c r="J1316" s="46">
        <f t="shared" ref="J1316" si="192">ROUND(H1316*I1316,2)</f>
        <v>7.26</v>
      </c>
    </row>
    <row r="1317" spans="1:10" x14ac:dyDescent="0.2">
      <c r="A1317" s="69"/>
      <c r="B1317" s="69"/>
      <c r="C1317" s="69"/>
      <c r="D1317" s="69"/>
      <c r="E1317" s="69" t="s">
        <v>33</v>
      </c>
      <c r="F1317" s="4">
        <f>SUM(J1316:J1316)*0.653</f>
        <v>4.74078</v>
      </c>
      <c r="G1317" s="69" t="s">
        <v>32</v>
      </c>
      <c r="H1317" s="4">
        <v>0</v>
      </c>
      <c r="I1317" s="69" t="s">
        <v>31</v>
      </c>
      <c r="J1317" s="4">
        <f>F1317</f>
        <v>4.74078</v>
      </c>
    </row>
    <row r="1318" spans="1:10" x14ac:dyDescent="0.2">
      <c r="A1318" s="69"/>
      <c r="B1318" s="69"/>
      <c r="C1318" s="69"/>
      <c r="D1318" s="69"/>
      <c r="E1318" s="69" t="s">
        <v>30</v>
      </c>
      <c r="F1318" s="4">
        <f>I1315*0.2768</f>
        <v>2.0095679999999998</v>
      </c>
      <c r="G1318" s="69"/>
      <c r="H1318" s="110" t="s">
        <v>29</v>
      </c>
      <c r="I1318" s="110"/>
      <c r="J1318" s="4">
        <f>F1318+I1315</f>
        <v>9.2695679999999996</v>
      </c>
    </row>
    <row r="1319" spans="1:10" ht="15" thickBot="1" x14ac:dyDescent="0.25">
      <c r="A1319" s="58"/>
      <c r="B1319" s="58"/>
      <c r="C1319" s="58"/>
      <c r="D1319" s="58"/>
      <c r="E1319" s="58"/>
      <c r="F1319" s="59"/>
      <c r="G1319" s="58"/>
      <c r="H1319" s="58"/>
      <c r="I1319" s="60" t="s">
        <v>28</v>
      </c>
      <c r="J1319" s="61">
        <f>J1318</f>
        <v>9.2695679999999996</v>
      </c>
    </row>
  </sheetData>
  <mergeCells count="898">
    <mergeCell ref="E1150:F1150"/>
    <mergeCell ref="E1253:F1253"/>
    <mergeCell ref="E1278:F1278"/>
    <mergeCell ref="E995:F995"/>
    <mergeCell ref="E996:F996"/>
    <mergeCell ref="E997:F997"/>
    <mergeCell ref="E998:F998"/>
    <mergeCell ref="E999:F999"/>
    <mergeCell ref="E1019:F1019"/>
    <mergeCell ref="E1028:F1028"/>
    <mergeCell ref="E1037:F1037"/>
    <mergeCell ref="E1045:F1045"/>
    <mergeCell ref="E1078:F1078"/>
    <mergeCell ref="E1087:F1087"/>
    <mergeCell ref="E1096:F1096"/>
    <mergeCell ref="E1105:F1105"/>
    <mergeCell ref="E1114:F1114"/>
    <mergeCell ref="E1016:F1016"/>
    <mergeCell ref="E1017:F1017"/>
    <mergeCell ref="E1051:F1051"/>
    <mergeCell ref="E1052:F1052"/>
    <mergeCell ref="E1147:F1147"/>
    <mergeCell ref="E1148:F1148"/>
    <mergeCell ref="E890:F890"/>
    <mergeCell ref="E891:F891"/>
    <mergeCell ref="E900:F900"/>
    <mergeCell ref="E901:F901"/>
    <mergeCell ref="E910:F910"/>
    <mergeCell ref="E919:F919"/>
    <mergeCell ref="E928:F928"/>
    <mergeCell ref="E898:F898"/>
    <mergeCell ref="E899:F899"/>
    <mergeCell ref="E925:F925"/>
    <mergeCell ref="E926:F926"/>
    <mergeCell ref="E927:F927"/>
    <mergeCell ref="E916:F916"/>
    <mergeCell ref="E917:F917"/>
    <mergeCell ref="E918:F918"/>
    <mergeCell ref="E909:F909"/>
    <mergeCell ref="E907:F907"/>
    <mergeCell ref="E908:F908"/>
    <mergeCell ref="E938:F938"/>
    <mergeCell ref="E939:F939"/>
    <mergeCell ref="E940:F940"/>
    <mergeCell ref="E968:F968"/>
    <mergeCell ref="E986:F986"/>
    <mergeCell ref="E591:F591"/>
    <mergeCell ref="E592:F592"/>
    <mergeCell ref="E599:F599"/>
    <mergeCell ref="E785:F785"/>
    <mergeCell ref="E786:F786"/>
    <mergeCell ref="E795:F795"/>
    <mergeCell ref="E796:F796"/>
    <mergeCell ref="E805:F805"/>
    <mergeCell ref="E806:F806"/>
    <mergeCell ref="E815:F815"/>
    <mergeCell ref="E816:F816"/>
    <mergeCell ref="E825:F825"/>
    <mergeCell ref="E826:F826"/>
    <mergeCell ref="E835:F835"/>
    <mergeCell ref="E836:F836"/>
    <mergeCell ref="E845:F845"/>
    <mergeCell ref="E846:F846"/>
    <mergeCell ref="E721:F721"/>
    <mergeCell ref="E720:F720"/>
    <mergeCell ref="E507:F507"/>
    <mergeCell ref="E515:F515"/>
    <mergeCell ref="E440:F440"/>
    <mergeCell ref="E441:F441"/>
    <mergeCell ref="E442:F442"/>
    <mergeCell ref="E453:F453"/>
    <mergeCell ref="E454:F454"/>
    <mergeCell ref="E455:F455"/>
    <mergeCell ref="E463:F463"/>
    <mergeCell ref="E464:F464"/>
    <mergeCell ref="E456:F456"/>
    <mergeCell ref="E457:F457"/>
    <mergeCell ref="F470:G470"/>
    <mergeCell ref="E471:F471"/>
    <mergeCell ref="E489:F489"/>
    <mergeCell ref="E483:F483"/>
    <mergeCell ref="E498:F498"/>
    <mergeCell ref="E558:F558"/>
    <mergeCell ref="E567:F567"/>
    <mergeCell ref="E568:F568"/>
    <mergeCell ref="E569:F569"/>
    <mergeCell ref="E570:F570"/>
    <mergeCell ref="E156:F156"/>
    <mergeCell ref="E165:F165"/>
    <mergeCell ref="E209:F209"/>
    <mergeCell ref="E210:F210"/>
    <mergeCell ref="E222:F222"/>
    <mergeCell ref="E221:F221"/>
    <mergeCell ref="E218:F218"/>
    <mergeCell ref="E219:F219"/>
    <mergeCell ref="E220:F220"/>
    <mergeCell ref="E253:F253"/>
    <mergeCell ref="E254:F254"/>
    <mergeCell ref="E261:F261"/>
    <mergeCell ref="E270:F270"/>
    <mergeCell ref="E271:F271"/>
    <mergeCell ref="E272:F272"/>
    <mergeCell ref="E179:F179"/>
    <mergeCell ref="E198:F198"/>
    <mergeCell ref="E190:F190"/>
    <mergeCell ref="E481:F481"/>
    <mergeCell ref="E33:F33"/>
    <mergeCell ref="E34:F34"/>
    <mergeCell ref="F70:G70"/>
    <mergeCell ref="E71:F71"/>
    <mergeCell ref="E72:F72"/>
    <mergeCell ref="E73:F73"/>
    <mergeCell ref="E74:F74"/>
    <mergeCell ref="E106:F106"/>
    <mergeCell ref="E107:F107"/>
    <mergeCell ref="E40:F40"/>
    <mergeCell ref="E41:F41"/>
    <mergeCell ref="E42:F42"/>
    <mergeCell ref="E43:F43"/>
    <mergeCell ref="E136:F136"/>
    <mergeCell ref="E57:F57"/>
    <mergeCell ref="E154:F154"/>
    <mergeCell ref="E123:F123"/>
    <mergeCell ref="E96:F96"/>
    <mergeCell ref="E97:F97"/>
    <mergeCell ref="E99:F99"/>
    <mergeCell ref="E124:F124"/>
    <mergeCell ref="E125:F125"/>
    <mergeCell ref="E133:F133"/>
    <mergeCell ref="A7:J7"/>
    <mergeCell ref="A8:J8"/>
    <mergeCell ref="H159:I159"/>
    <mergeCell ref="E161:F161"/>
    <mergeCell ref="E162:F162"/>
    <mergeCell ref="E163:F163"/>
    <mergeCell ref="E164:F164"/>
    <mergeCell ref="E166:F166"/>
    <mergeCell ref="E167:F167"/>
    <mergeCell ref="E30:F30"/>
    <mergeCell ref="E31:F31"/>
    <mergeCell ref="E32:F32"/>
    <mergeCell ref="G10:H10"/>
    <mergeCell ref="I10:J10"/>
    <mergeCell ref="C11:D11"/>
    <mergeCell ref="E11:F11"/>
    <mergeCell ref="G11:H11"/>
    <mergeCell ref="I11:J11"/>
    <mergeCell ref="C10:D10"/>
    <mergeCell ref="E10:F10"/>
    <mergeCell ref="A12:J12"/>
    <mergeCell ref="F13:G13"/>
    <mergeCell ref="E14:F14"/>
    <mergeCell ref="E15:F15"/>
    <mergeCell ref="E27:F27"/>
    <mergeCell ref="E28:F28"/>
    <mergeCell ref="H67:I67"/>
    <mergeCell ref="E35:F35"/>
    <mergeCell ref="E36:F36"/>
    <mergeCell ref="E37:F37"/>
    <mergeCell ref="E38:F38"/>
    <mergeCell ref="E39:F39"/>
    <mergeCell ref="E29:F29"/>
    <mergeCell ref="H45:I45"/>
    <mergeCell ref="E63:F63"/>
    <mergeCell ref="E64:F64"/>
    <mergeCell ref="E65:F65"/>
    <mergeCell ref="E48:F48"/>
    <mergeCell ref="E49:F49"/>
    <mergeCell ref="E50:F50"/>
    <mergeCell ref="E51:F51"/>
    <mergeCell ref="E52:F52"/>
    <mergeCell ref="E53:F53"/>
    <mergeCell ref="E54:F54"/>
    <mergeCell ref="H60:I60"/>
    <mergeCell ref="E56:F56"/>
    <mergeCell ref="E58:F58"/>
    <mergeCell ref="E55:F55"/>
    <mergeCell ref="E16:F16"/>
    <mergeCell ref="E17:F17"/>
    <mergeCell ref="H101:I101"/>
    <mergeCell ref="E104:F104"/>
    <mergeCell ref="E105:F105"/>
    <mergeCell ref="E87:F87"/>
    <mergeCell ref="E88:F88"/>
    <mergeCell ref="E89:F89"/>
    <mergeCell ref="E90:F90"/>
    <mergeCell ref="H92:I92"/>
    <mergeCell ref="E95:F95"/>
    <mergeCell ref="H76:I76"/>
    <mergeCell ref="E79:F79"/>
    <mergeCell ref="E80:F80"/>
    <mergeCell ref="E81:F81"/>
    <mergeCell ref="E18:F18"/>
    <mergeCell ref="E19:F19"/>
    <mergeCell ref="E20:F20"/>
    <mergeCell ref="E21:F21"/>
    <mergeCell ref="E22:F22"/>
    <mergeCell ref="E23:F23"/>
    <mergeCell ref="E24:F24"/>
    <mergeCell ref="E25:F25"/>
    <mergeCell ref="E26:F26"/>
    <mergeCell ref="H117:I117"/>
    <mergeCell ref="H84:I84"/>
    <mergeCell ref="E82:F82"/>
    <mergeCell ref="E98:F98"/>
    <mergeCell ref="H109:I109"/>
    <mergeCell ref="E112:F112"/>
    <mergeCell ref="E113:F113"/>
    <mergeCell ref="E134:F134"/>
    <mergeCell ref="E135:F135"/>
    <mergeCell ref="E132:F132"/>
    <mergeCell ref="E121:F121"/>
    <mergeCell ref="E122:F122"/>
    <mergeCell ref="H127:I127"/>
    <mergeCell ref="E130:F130"/>
    <mergeCell ref="E131:F131"/>
    <mergeCell ref="F119:G119"/>
    <mergeCell ref="E120:F120"/>
    <mergeCell ref="E114:F114"/>
    <mergeCell ref="E115:F115"/>
    <mergeCell ref="H150:I150"/>
    <mergeCell ref="E152:F152"/>
    <mergeCell ref="E180:F180"/>
    <mergeCell ref="H182:I182"/>
    <mergeCell ref="E173:F173"/>
    <mergeCell ref="E174:F174"/>
    <mergeCell ref="H138:I138"/>
    <mergeCell ref="E153:F153"/>
    <mergeCell ref="F186:G186"/>
    <mergeCell ref="E177:F177"/>
    <mergeCell ref="F142:G142"/>
    <mergeCell ref="E144:F144"/>
    <mergeCell ref="E145:F145"/>
    <mergeCell ref="E155:F155"/>
    <mergeCell ref="E157:F157"/>
    <mergeCell ref="E143:F143"/>
    <mergeCell ref="E146:F146"/>
    <mergeCell ref="E147:F147"/>
    <mergeCell ref="E148:F148"/>
    <mergeCell ref="H169:I169"/>
    <mergeCell ref="E175:F175"/>
    <mergeCell ref="E176:F176"/>
    <mergeCell ref="F172:G172"/>
    <mergeCell ref="E187:F187"/>
    <mergeCell ref="E188:F188"/>
    <mergeCell ref="E200:F200"/>
    <mergeCell ref="H202:I202"/>
    <mergeCell ref="H193:I193"/>
    <mergeCell ref="E196:F196"/>
    <mergeCell ref="E197:F197"/>
    <mergeCell ref="E199:F199"/>
    <mergeCell ref="E189:F189"/>
    <mergeCell ref="E191:F191"/>
    <mergeCell ref="H235:I235"/>
    <mergeCell ref="E248:F248"/>
    <mergeCell ref="E231:F231"/>
    <mergeCell ref="E232:F232"/>
    <mergeCell ref="E233:F233"/>
    <mergeCell ref="F226:G226"/>
    <mergeCell ref="E227:F227"/>
    <mergeCell ref="E228:F228"/>
    <mergeCell ref="E229:F229"/>
    <mergeCell ref="E230:F230"/>
    <mergeCell ref="E237:F237"/>
    <mergeCell ref="E238:F238"/>
    <mergeCell ref="E239:F239"/>
    <mergeCell ref="E240:F240"/>
    <mergeCell ref="E241:F241"/>
    <mergeCell ref="E242:F242"/>
    <mergeCell ref="E243:F243"/>
    <mergeCell ref="H245:I245"/>
    <mergeCell ref="E214:F214"/>
    <mergeCell ref="E215:F215"/>
    <mergeCell ref="E216:F216"/>
    <mergeCell ref="E217:F217"/>
    <mergeCell ref="H224:I224"/>
    <mergeCell ref="E208:F208"/>
    <mergeCell ref="E204:F204"/>
    <mergeCell ref="E205:F205"/>
    <mergeCell ref="E206:F206"/>
    <mergeCell ref="E207:F207"/>
    <mergeCell ref="H212:I212"/>
    <mergeCell ref="H331:I331"/>
    <mergeCell ref="E334:F334"/>
    <mergeCell ref="E335:F335"/>
    <mergeCell ref="H345:I345"/>
    <mergeCell ref="E333:F333"/>
    <mergeCell ref="E336:F336"/>
    <mergeCell ref="E337:F337"/>
    <mergeCell ref="E338:F338"/>
    <mergeCell ref="E339:F339"/>
    <mergeCell ref="E340:F340"/>
    <mergeCell ref="E341:F341"/>
    <mergeCell ref="E342:F342"/>
    <mergeCell ref="E343:F343"/>
    <mergeCell ref="E347:F347"/>
    <mergeCell ref="H317:I317"/>
    <mergeCell ref="H305:I305"/>
    <mergeCell ref="E307:F307"/>
    <mergeCell ref="E308:F308"/>
    <mergeCell ref="E309:F309"/>
    <mergeCell ref="E319:F319"/>
    <mergeCell ref="E320:F320"/>
    <mergeCell ref="H265:I265"/>
    <mergeCell ref="H277:I277"/>
    <mergeCell ref="E283:F283"/>
    <mergeCell ref="E284:F284"/>
    <mergeCell ref="E288:F288"/>
    <mergeCell ref="E299:F299"/>
    <mergeCell ref="E273:F273"/>
    <mergeCell ref="E285:F285"/>
    <mergeCell ref="E289:F289"/>
    <mergeCell ref="E286:F286"/>
    <mergeCell ref="E287:F287"/>
    <mergeCell ref="E298:F298"/>
    <mergeCell ref="E281:F281"/>
    <mergeCell ref="E282:F282"/>
    <mergeCell ref="E290:F290"/>
    <mergeCell ref="H293:I293"/>
    <mergeCell ref="E348:F348"/>
    <mergeCell ref="E349:F349"/>
    <mergeCell ref="E356:F356"/>
    <mergeCell ref="F360:G360"/>
    <mergeCell ref="E323:F323"/>
    <mergeCell ref="E324:F324"/>
    <mergeCell ref="E482:F482"/>
    <mergeCell ref="E490:F490"/>
    <mergeCell ref="E492:F492"/>
    <mergeCell ref="E446:F446"/>
    <mergeCell ref="E361:F361"/>
    <mergeCell ref="E350:F350"/>
    <mergeCell ref="E354:F354"/>
    <mergeCell ref="E355:F355"/>
    <mergeCell ref="E362:F362"/>
    <mergeCell ref="E363:F363"/>
    <mergeCell ref="E366:F366"/>
    <mergeCell ref="E412:F412"/>
    <mergeCell ref="E413:F413"/>
    <mergeCell ref="E416:F416"/>
    <mergeCell ref="E417:F417"/>
    <mergeCell ref="E465:F465"/>
    <mergeCell ref="E466:F466"/>
    <mergeCell ref="E422:F422"/>
    <mergeCell ref="E528:F528"/>
    <mergeCell ref="H502:I502"/>
    <mergeCell ref="E513:F513"/>
    <mergeCell ref="E522:F522"/>
    <mergeCell ref="E472:F472"/>
    <mergeCell ref="E473:F473"/>
    <mergeCell ref="H494:I494"/>
    <mergeCell ref="E497:F497"/>
    <mergeCell ref="E496:F496"/>
    <mergeCell ref="E504:F504"/>
    <mergeCell ref="E505:F505"/>
    <mergeCell ref="H511:I511"/>
    <mergeCell ref="E514:F514"/>
    <mergeCell ref="H520:I520"/>
    <mergeCell ref="E474:F474"/>
    <mergeCell ref="E475:F475"/>
    <mergeCell ref="H477:I477"/>
    <mergeCell ref="E479:F479"/>
    <mergeCell ref="E480:F480"/>
    <mergeCell ref="H485:I485"/>
    <mergeCell ref="E487:F487"/>
    <mergeCell ref="E488:F488"/>
    <mergeCell ref="E500:F500"/>
    <mergeCell ref="E506:F506"/>
    <mergeCell ref="H810:I810"/>
    <mergeCell ref="E897:F897"/>
    <mergeCell ref="H718:I718"/>
    <mergeCell ref="E702:F702"/>
    <mergeCell ref="E703:F703"/>
    <mergeCell ref="E704:F704"/>
    <mergeCell ref="H691:I691"/>
    <mergeCell ref="E644:F644"/>
    <mergeCell ref="E645:F645"/>
    <mergeCell ref="E677:F677"/>
    <mergeCell ref="E678:F678"/>
    <mergeCell ref="E655:F655"/>
    <mergeCell ref="E656:F656"/>
    <mergeCell ref="E657:F657"/>
    <mergeCell ref="H664:I664"/>
    <mergeCell ref="H675:I675"/>
    <mergeCell ref="E693:F693"/>
    <mergeCell ref="E694:F694"/>
    <mergeCell ref="E695:F695"/>
    <mergeCell ref="H700:I700"/>
    <mergeCell ref="H709:I709"/>
    <mergeCell ref="E668:F668"/>
    <mergeCell ref="E880:F880"/>
    <mergeCell ref="E889:F889"/>
    <mergeCell ref="H747:I747"/>
    <mergeCell ref="H758:I758"/>
    <mergeCell ref="E760:F760"/>
    <mergeCell ref="E761:F761"/>
    <mergeCell ref="E984:F984"/>
    <mergeCell ref="E834:F834"/>
    <mergeCell ref="H780:I780"/>
    <mergeCell ref="E783:F783"/>
    <mergeCell ref="E784:F784"/>
    <mergeCell ref="H790:I790"/>
    <mergeCell ref="E749:F749"/>
    <mergeCell ref="E750:F750"/>
    <mergeCell ref="E751:F751"/>
    <mergeCell ref="E794:F794"/>
    <mergeCell ref="E792:F792"/>
    <mergeCell ref="E793:F793"/>
    <mergeCell ref="H800:I800"/>
    <mergeCell ref="E802:F802"/>
    <mergeCell ref="E803:F803"/>
    <mergeCell ref="E804:F804"/>
    <mergeCell ref="E762:F762"/>
    <mergeCell ref="H769:I769"/>
    <mergeCell ref="E771:F771"/>
    <mergeCell ref="E772:F772"/>
    <mergeCell ref="E867:F867"/>
    <mergeCell ref="E868:F868"/>
    <mergeCell ref="E869:F869"/>
    <mergeCell ref="E878:F878"/>
    <mergeCell ref="E879:F879"/>
    <mergeCell ref="E730:F730"/>
    <mergeCell ref="E731:F731"/>
    <mergeCell ref="E738:F738"/>
    <mergeCell ref="E739:F739"/>
    <mergeCell ref="E740:F740"/>
    <mergeCell ref="E773:F773"/>
    <mergeCell ref="E782:F782"/>
    <mergeCell ref="E763:F763"/>
    <mergeCell ref="E764:F764"/>
    <mergeCell ref="E765:F765"/>
    <mergeCell ref="E774:F774"/>
    <mergeCell ref="E775:F775"/>
    <mergeCell ref="E776:F776"/>
    <mergeCell ref="E1112:F1112"/>
    <mergeCell ref="E1102:F1102"/>
    <mergeCell ref="E1103:F1103"/>
    <mergeCell ref="E1060:F1060"/>
    <mergeCell ref="E1061:F1061"/>
    <mergeCell ref="E1086:F1086"/>
    <mergeCell ref="E1075:F1075"/>
    <mergeCell ref="E1076:F1076"/>
    <mergeCell ref="E1077:F1077"/>
    <mergeCell ref="E1067:F1067"/>
    <mergeCell ref="E1068:F1068"/>
    <mergeCell ref="E1069:F1069"/>
    <mergeCell ref="E1093:F1093"/>
    <mergeCell ref="E1104:F1104"/>
    <mergeCell ref="E1141:F1141"/>
    <mergeCell ref="E1275:F1275"/>
    <mergeCell ref="E1232:F1232"/>
    <mergeCell ref="H1230:I1230"/>
    <mergeCell ref="H1239:I1239"/>
    <mergeCell ref="H1247:I1247"/>
    <mergeCell ref="E1250:F1250"/>
    <mergeCell ref="E1251:F1251"/>
    <mergeCell ref="E1252:F1252"/>
    <mergeCell ref="E1190:F1190"/>
    <mergeCell ref="E1191:F1191"/>
    <mergeCell ref="E1192:F1192"/>
    <mergeCell ref="E1193:F1193"/>
    <mergeCell ref="H1195:I1195"/>
    <mergeCell ref="E1198:F1198"/>
    <mergeCell ref="E1199:F1199"/>
    <mergeCell ref="E1220:F1220"/>
    <mergeCell ref="E1221:F1221"/>
    <mergeCell ref="H1209:I1209"/>
    <mergeCell ref="E1211:F1211"/>
    <mergeCell ref="E1212:F1212"/>
    <mergeCell ref="E1213:F1213"/>
    <mergeCell ref="E1214:F1214"/>
    <mergeCell ref="E1149:F1149"/>
    <mergeCell ref="E1266:F1266"/>
    <mergeCell ref="E1241:F1241"/>
    <mergeCell ref="E1242:F1242"/>
    <mergeCell ref="E1243:F1243"/>
    <mergeCell ref="E1249:F1249"/>
    <mergeCell ref="E1244:F1244"/>
    <mergeCell ref="E1245:F1245"/>
    <mergeCell ref="E1233:F1233"/>
    <mergeCell ref="E1234:F1234"/>
    <mergeCell ref="E1235:F1235"/>
    <mergeCell ref="E1236:F1236"/>
    <mergeCell ref="E1237:F1237"/>
    <mergeCell ref="E1259:F1259"/>
    <mergeCell ref="E1260:F1260"/>
    <mergeCell ref="E1261:F1261"/>
    <mergeCell ref="E1262:F1262"/>
    <mergeCell ref="E1258:F1258"/>
    <mergeCell ref="E1268:F1268"/>
    <mergeCell ref="E1274:F1274"/>
    <mergeCell ref="H1302:I1302"/>
    <mergeCell ref="E1305:F1305"/>
    <mergeCell ref="E1306:F1306"/>
    <mergeCell ref="E1307:F1307"/>
    <mergeCell ref="E1308:F1308"/>
    <mergeCell ref="E1298:F1298"/>
    <mergeCell ref="E1299:F1299"/>
    <mergeCell ref="H1293:I1293"/>
    <mergeCell ref="E1297:F1297"/>
    <mergeCell ref="E1276:F1276"/>
    <mergeCell ref="E1277:F1277"/>
    <mergeCell ref="E1269:F1269"/>
    <mergeCell ref="E1270:F1270"/>
    <mergeCell ref="E1309:F1309"/>
    <mergeCell ref="E1315:F1315"/>
    <mergeCell ref="F1283:G1283"/>
    <mergeCell ref="E1284:F1284"/>
    <mergeCell ref="E1285:F1285"/>
    <mergeCell ref="E1286:F1286"/>
    <mergeCell ref="E1295:F1295"/>
    <mergeCell ref="E1296:F1296"/>
    <mergeCell ref="E1304:F1304"/>
    <mergeCell ref="H1311:I1311"/>
    <mergeCell ref="F1313:G1313"/>
    <mergeCell ref="E1314:F1314"/>
    <mergeCell ref="E1316:F1316"/>
    <mergeCell ref="E1300:F1300"/>
    <mergeCell ref="E249:F249"/>
    <mergeCell ref="E250:F250"/>
    <mergeCell ref="E251:F251"/>
    <mergeCell ref="H256:I256"/>
    <mergeCell ref="E252:F252"/>
    <mergeCell ref="E269:F269"/>
    <mergeCell ref="E259:F259"/>
    <mergeCell ref="E260:F260"/>
    <mergeCell ref="E262:F262"/>
    <mergeCell ref="E263:F263"/>
    <mergeCell ref="E274:F274"/>
    <mergeCell ref="E275:F275"/>
    <mergeCell ref="E267:F267"/>
    <mergeCell ref="E268:F268"/>
    <mergeCell ref="E258:F258"/>
    <mergeCell ref="E310:F310"/>
    <mergeCell ref="E311:F311"/>
    <mergeCell ref="F279:G279"/>
    <mergeCell ref="E280:F280"/>
    <mergeCell ref="E300:F300"/>
    <mergeCell ref="E301:F301"/>
    <mergeCell ref="E291:F291"/>
    <mergeCell ref="E295:F295"/>
    <mergeCell ref="E325:F325"/>
    <mergeCell ref="E326:F326"/>
    <mergeCell ref="E327:F327"/>
    <mergeCell ref="E328:F328"/>
    <mergeCell ref="E329:F329"/>
    <mergeCell ref="E297:F297"/>
    <mergeCell ref="E302:F302"/>
    <mergeCell ref="E303:F303"/>
    <mergeCell ref="E313:F313"/>
    <mergeCell ref="E322:F322"/>
    <mergeCell ref="E312:F312"/>
    <mergeCell ref="E314:F314"/>
    <mergeCell ref="E315:F315"/>
    <mergeCell ref="E321:F321"/>
    <mergeCell ref="E296:F296"/>
    <mergeCell ref="H369:I369"/>
    <mergeCell ref="E378:F378"/>
    <mergeCell ref="H352:I352"/>
    <mergeCell ref="H358:I358"/>
    <mergeCell ref="E379:F379"/>
    <mergeCell ref="H381:I381"/>
    <mergeCell ref="E407:F407"/>
    <mergeCell ref="E408:F408"/>
    <mergeCell ref="H410:I410"/>
    <mergeCell ref="E364:F364"/>
    <mergeCell ref="E365:F365"/>
    <mergeCell ref="E374:F374"/>
    <mergeCell ref="E375:F375"/>
    <mergeCell ref="E376:F376"/>
    <mergeCell ref="E377:F377"/>
    <mergeCell ref="E397:F397"/>
    <mergeCell ref="E398:F398"/>
    <mergeCell ref="H419:I419"/>
    <mergeCell ref="H428:I428"/>
    <mergeCell ref="E404:F404"/>
    <mergeCell ref="E405:F405"/>
    <mergeCell ref="E372:F372"/>
    <mergeCell ref="E373:F373"/>
    <mergeCell ref="E367:F367"/>
    <mergeCell ref="E371:F371"/>
    <mergeCell ref="E383:F383"/>
    <mergeCell ref="E384:F384"/>
    <mergeCell ref="E386:F386"/>
    <mergeCell ref="E388:F388"/>
    <mergeCell ref="H390:I390"/>
    <mergeCell ref="E392:F392"/>
    <mergeCell ref="E393:F393"/>
    <mergeCell ref="E399:F399"/>
    <mergeCell ref="E400:F400"/>
    <mergeCell ref="H402:I402"/>
    <mergeCell ref="E385:F385"/>
    <mergeCell ref="E387:F387"/>
    <mergeCell ref="E394:F394"/>
    <mergeCell ref="E395:F395"/>
    <mergeCell ref="E396:F396"/>
    <mergeCell ref="E421:F421"/>
    <mergeCell ref="E425:F425"/>
    <mergeCell ref="E426:F426"/>
    <mergeCell ref="H468:I468"/>
    <mergeCell ref="E461:F461"/>
    <mergeCell ref="E462:F462"/>
    <mergeCell ref="E430:F430"/>
    <mergeCell ref="E431:F431"/>
    <mergeCell ref="E432:F432"/>
    <mergeCell ref="E435:F435"/>
    <mergeCell ref="E436:F436"/>
    <mergeCell ref="H438:I438"/>
    <mergeCell ref="E450:F450"/>
    <mergeCell ref="E451:F451"/>
    <mergeCell ref="E452:F452"/>
    <mergeCell ref="E434:F434"/>
    <mergeCell ref="E433:F433"/>
    <mergeCell ref="E443:F443"/>
    <mergeCell ref="E444:F444"/>
    <mergeCell ref="E445:F445"/>
    <mergeCell ref="H448:I448"/>
    <mergeCell ref="H459:I459"/>
    <mergeCell ref="E516:F516"/>
    <mergeCell ref="E525:F525"/>
    <mergeCell ref="E526:F526"/>
    <mergeCell ref="E527:F527"/>
    <mergeCell ref="E546:F546"/>
    <mergeCell ref="E554:F554"/>
    <mergeCell ref="H562:I562"/>
    <mergeCell ref="H573:I573"/>
    <mergeCell ref="H584:I584"/>
    <mergeCell ref="E547:F547"/>
    <mergeCell ref="E548:F548"/>
    <mergeCell ref="E534:F534"/>
    <mergeCell ref="E535:F535"/>
    <mergeCell ref="H542:I542"/>
    <mergeCell ref="E545:F545"/>
    <mergeCell ref="E536:F536"/>
    <mergeCell ref="E544:F544"/>
    <mergeCell ref="E537:F537"/>
    <mergeCell ref="E538:F538"/>
    <mergeCell ref="E523:F523"/>
    <mergeCell ref="E524:F524"/>
    <mergeCell ref="H530:I530"/>
    <mergeCell ref="F532:G532"/>
    <mergeCell ref="E557:F557"/>
    <mergeCell ref="E586:F586"/>
    <mergeCell ref="E587:F587"/>
    <mergeCell ref="E588:F588"/>
    <mergeCell ref="E596:F596"/>
    <mergeCell ref="H605:I605"/>
    <mergeCell ref="E607:F607"/>
    <mergeCell ref="E608:F608"/>
    <mergeCell ref="H615:I615"/>
    <mergeCell ref="H552:I552"/>
    <mergeCell ref="E576:F576"/>
    <mergeCell ref="E577:F577"/>
    <mergeCell ref="E575:F575"/>
    <mergeCell ref="E564:F564"/>
    <mergeCell ref="E565:F565"/>
    <mergeCell ref="E566:F566"/>
    <mergeCell ref="E555:F555"/>
    <mergeCell ref="E556:F556"/>
    <mergeCell ref="E571:F571"/>
    <mergeCell ref="E578:F578"/>
    <mergeCell ref="E579:F579"/>
    <mergeCell ref="E580:F580"/>
    <mergeCell ref="E581:F581"/>
    <mergeCell ref="E582:F582"/>
    <mergeCell ref="E589:F589"/>
    <mergeCell ref="E590:F590"/>
    <mergeCell ref="E618:F618"/>
    <mergeCell ref="E619:F619"/>
    <mergeCell ref="H626:I626"/>
    <mergeCell ref="H641:I641"/>
    <mergeCell ref="H653:I653"/>
    <mergeCell ref="E628:F628"/>
    <mergeCell ref="E629:F629"/>
    <mergeCell ref="E630:F630"/>
    <mergeCell ref="E617:F617"/>
    <mergeCell ref="E609:F609"/>
    <mergeCell ref="H594:I594"/>
    <mergeCell ref="E597:F597"/>
    <mergeCell ref="E598:F598"/>
    <mergeCell ref="E643:F643"/>
    <mergeCell ref="E638:F638"/>
    <mergeCell ref="E639:F639"/>
    <mergeCell ref="E646:F646"/>
    <mergeCell ref="E647:F647"/>
    <mergeCell ref="E648:F648"/>
    <mergeCell ref="E649:F649"/>
    <mergeCell ref="E650:F650"/>
    <mergeCell ref="E651:F651"/>
    <mergeCell ref="E621:F621"/>
    <mergeCell ref="E622:F622"/>
    <mergeCell ref="E623:F623"/>
    <mergeCell ref="E624:F624"/>
    <mergeCell ref="E631:F631"/>
    <mergeCell ref="E722:F722"/>
    <mergeCell ref="E632:F632"/>
    <mergeCell ref="E633:F633"/>
    <mergeCell ref="E634:F634"/>
    <mergeCell ref="E635:F635"/>
    <mergeCell ref="E636:F636"/>
    <mergeCell ref="E637:F637"/>
    <mergeCell ref="E688:F688"/>
    <mergeCell ref="E689:F689"/>
    <mergeCell ref="E679:F679"/>
    <mergeCell ref="E696:F696"/>
    <mergeCell ref="E705:F705"/>
    <mergeCell ref="E714:F714"/>
    <mergeCell ref="E600:F600"/>
    <mergeCell ref="E601:F601"/>
    <mergeCell ref="E602:F602"/>
    <mergeCell ref="E603:F603"/>
    <mergeCell ref="E610:F610"/>
    <mergeCell ref="E611:F611"/>
    <mergeCell ref="E612:F612"/>
    <mergeCell ref="E613:F613"/>
    <mergeCell ref="E620:F620"/>
    <mergeCell ref="H944:I944"/>
    <mergeCell ref="E956:F956"/>
    <mergeCell ref="E957:F957"/>
    <mergeCell ref="H851:I851"/>
    <mergeCell ref="E832:F832"/>
    <mergeCell ref="E833:F833"/>
    <mergeCell ref="H727:I727"/>
    <mergeCell ref="E729:F729"/>
    <mergeCell ref="H736:I736"/>
    <mergeCell ref="E842:F842"/>
    <mergeCell ref="E843:F843"/>
    <mergeCell ref="E844:F844"/>
    <mergeCell ref="E886:F886"/>
    <mergeCell ref="E887:F887"/>
    <mergeCell ref="E888:F888"/>
    <mergeCell ref="E875:F875"/>
    <mergeCell ref="E876:F876"/>
    <mergeCell ref="E866:F866"/>
    <mergeCell ref="E854:F854"/>
    <mergeCell ref="E855:F855"/>
    <mergeCell ref="E847:F847"/>
    <mergeCell ref="E856:F856"/>
    <mergeCell ref="E857:F857"/>
    <mergeCell ref="E858:F858"/>
    <mergeCell ref="E993:F993"/>
    <mergeCell ref="E994:F994"/>
    <mergeCell ref="H1003:I1003"/>
    <mergeCell ref="E812:F812"/>
    <mergeCell ref="E813:F813"/>
    <mergeCell ref="E814:F814"/>
    <mergeCell ref="H820:I820"/>
    <mergeCell ref="E822:F822"/>
    <mergeCell ref="E823:F823"/>
    <mergeCell ref="E824:F824"/>
    <mergeCell ref="H830:I830"/>
    <mergeCell ref="H840:I840"/>
    <mergeCell ref="E853:F853"/>
    <mergeCell ref="H862:I862"/>
    <mergeCell ref="E864:F864"/>
    <mergeCell ref="E865:F865"/>
    <mergeCell ref="H873:I873"/>
    <mergeCell ref="E877:F877"/>
    <mergeCell ref="H884:I884"/>
    <mergeCell ref="E946:F946"/>
    <mergeCell ref="E985:F985"/>
    <mergeCell ref="E992:F992"/>
    <mergeCell ref="E965:F965"/>
    <mergeCell ref="E966:F966"/>
    <mergeCell ref="E947:F947"/>
    <mergeCell ref="H954:I954"/>
    <mergeCell ref="H963:I963"/>
    <mergeCell ref="E974:F974"/>
    <mergeCell ref="H981:I981"/>
    <mergeCell ref="E983:F983"/>
    <mergeCell ref="H972:I972"/>
    <mergeCell ref="E975:F975"/>
    <mergeCell ref="H990:I990"/>
    <mergeCell ref="E967:F967"/>
    <mergeCell ref="H895:I895"/>
    <mergeCell ref="H905:I905"/>
    <mergeCell ref="H914:I914"/>
    <mergeCell ref="H923:I923"/>
    <mergeCell ref="H932:I932"/>
    <mergeCell ref="F934:G934"/>
    <mergeCell ref="E935:F935"/>
    <mergeCell ref="E936:F936"/>
    <mergeCell ref="E937:F937"/>
    <mergeCell ref="E1138:F1138"/>
    <mergeCell ref="E1139:F1139"/>
    <mergeCell ref="E1140:F1140"/>
    <mergeCell ref="F1005:G1005"/>
    <mergeCell ref="E1007:F1007"/>
    <mergeCell ref="H1014:I1014"/>
    <mergeCell ref="E1018:F1018"/>
    <mergeCell ref="H1023:I1023"/>
    <mergeCell ref="H1032:I1032"/>
    <mergeCell ref="E1131:F1131"/>
    <mergeCell ref="E1132:F1132"/>
    <mergeCell ref="E1053:F1053"/>
    <mergeCell ref="E1043:F1043"/>
    <mergeCell ref="E1044:F1044"/>
    <mergeCell ref="E1025:F1025"/>
    <mergeCell ref="E1026:F1026"/>
    <mergeCell ref="E1027:F1027"/>
    <mergeCell ref="E1059:F1059"/>
    <mergeCell ref="E1008:F1008"/>
    <mergeCell ref="E1009:F1009"/>
    <mergeCell ref="E1123:F1123"/>
    <mergeCell ref="E1121:F1121"/>
    <mergeCell ref="E1122:F1122"/>
    <mergeCell ref="E1111:F1111"/>
    <mergeCell ref="H1145:I1145"/>
    <mergeCell ref="E1034:F1034"/>
    <mergeCell ref="E1035:F1035"/>
    <mergeCell ref="E1036:F1036"/>
    <mergeCell ref="H1041:I1041"/>
    <mergeCell ref="H1049:I1049"/>
    <mergeCell ref="H1057:I1057"/>
    <mergeCell ref="H1065:I1065"/>
    <mergeCell ref="H1073:I1073"/>
    <mergeCell ref="H1082:I1082"/>
    <mergeCell ref="E1084:F1084"/>
    <mergeCell ref="E1085:F1085"/>
    <mergeCell ref="H1091:I1091"/>
    <mergeCell ref="E1094:F1094"/>
    <mergeCell ref="E1095:F1095"/>
    <mergeCell ref="H1100:I1100"/>
    <mergeCell ref="H1136:I1136"/>
    <mergeCell ref="E1120:F1120"/>
    <mergeCell ref="H1109:I1109"/>
    <mergeCell ref="E1113:F1113"/>
    <mergeCell ref="H1118:I1118"/>
    <mergeCell ref="H1127:I1127"/>
    <mergeCell ref="E1129:F1129"/>
    <mergeCell ref="E1130:F1130"/>
    <mergeCell ref="H1154:I1154"/>
    <mergeCell ref="H1162:I1162"/>
    <mergeCell ref="H1170:I1170"/>
    <mergeCell ref="E1172:F1172"/>
    <mergeCell ref="H1178:I1178"/>
    <mergeCell ref="E1180:F1180"/>
    <mergeCell ref="E1181:F1181"/>
    <mergeCell ref="E1182:F1182"/>
    <mergeCell ref="H1187:I1187"/>
    <mergeCell ref="E1173:F1173"/>
    <mergeCell ref="E1174:F1174"/>
    <mergeCell ref="E1164:F1164"/>
    <mergeCell ref="E1165:F1165"/>
    <mergeCell ref="E1166:F1166"/>
    <mergeCell ref="E1156:F1156"/>
    <mergeCell ref="E1157:F1157"/>
    <mergeCell ref="E1158:F1158"/>
    <mergeCell ref="H1223:I1223"/>
    <mergeCell ref="E1228:F1228"/>
    <mergeCell ref="F1189:G1189"/>
    <mergeCell ref="E1197:F1197"/>
    <mergeCell ref="H1202:I1202"/>
    <mergeCell ref="E1204:F1204"/>
    <mergeCell ref="E1205:F1205"/>
    <mergeCell ref="E1206:F1206"/>
    <mergeCell ref="E1226:F1226"/>
    <mergeCell ref="E1227:F1227"/>
    <mergeCell ref="E1200:F1200"/>
    <mergeCell ref="E1207:F1207"/>
    <mergeCell ref="E1219:F1219"/>
    <mergeCell ref="H1216:I1216"/>
    <mergeCell ref="E1218:F1218"/>
    <mergeCell ref="E1225:F1225"/>
    <mergeCell ref="H1318:I1318"/>
    <mergeCell ref="H1255:I1255"/>
    <mergeCell ref="F1257:G1257"/>
    <mergeCell ref="H1264:I1264"/>
    <mergeCell ref="E1267:F1267"/>
    <mergeCell ref="H1272:I1272"/>
    <mergeCell ref="E1279:F1279"/>
    <mergeCell ref="H1281:I1281"/>
    <mergeCell ref="E658:F658"/>
    <mergeCell ref="E659:F659"/>
    <mergeCell ref="E660:F660"/>
    <mergeCell ref="E669:F669"/>
    <mergeCell ref="E670:F670"/>
    <mergeCell ref="E671:F671"/>
    <mergeCell ref="E680:F680"/>
    <mergeCell ref="E681:F681"/>
    <mergeCell ref="E682:F682"/>
    <mergeCell ref="E683:F683"/>
    <mergeCell ref="E684:F684"/>
    <mergeCell ref="E685:F685"/>
    <mergeCell ref="E686:F686"/>
    <mergeCell ref="E687:F687"/>
    <mergeCell ref="E666:F666"/>
    <mergeCell ref="E667:F667"/>
    <mergeCell ref="E723:F723"/>
    <mergeCell ref="E732:F732"/>
    <mergeCell ref="E741:F741"/>
    <mergeCell ref="E742:F742"/>
    <mergeCell ref="E743:F743"/>
    <mergeCell ref="E752:F752"/>
    <mergeCell ref="E753:F753"/>
    <mergeCell ref="E754:F754"/>
    <mergeCell ref="E711:F711"/>
    <mergeCell ref="E712:F712"/>
    <mergeCell ref="E713:F713"/>
  </mergeCells>
  <conditionalFormatting sqref="C105:C107">
    <cfRule type="uniqueValues" dxfId="1" priority="2"/>
  </conditionalFormatting>
  <conditionalFormatting sqref="C113:C115">
    <cfRule type="uniqueValues" dxfId="0" priority="1"/>
  </conditionalFormatting>
  <pageMargins left="0.5" right="0.5" top="1" bottom="1" header="0.5" footer="0.5"/>
  <pageSetup paperSize="9" fitToHeight="0" orientation="landscape" r:id="rId1"/>
  <headerFooter>
    <oddHeader>&amp;L &amp;C &amp;R</oddHeader>
    <oddFooter>&amp;L &amp;C &amp;R</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Orçamento Analítico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Ana</cp:lastModifiedBy>
  <cp:revision>0</cp:revision>
  <dcterms:created xsi:type="dcterms:W3CDTF">2021-04-05T15:18:54Z</dcterms:created>
  <dcterms:modified xsi:type="dcterms:W3CDTF">2023-01-30T12:10:55Z</dcterms:modified>
</cp:coreProperties>
</file>